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drawings/drawing2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360" yWindow="440" windowWidth="24040" windowHeight="13260" activeTab="4"/>
  </bookViews>
  <sheets>
    <sheet name="Navigation" sheetId="3" r:id="rId1"/>
    <sheet name="Strains" sheetId="2" r:id="rId2"/>
    <sheet name="980046" sheetId="1" r:id="rId3"/>
    <sheet name="Work" sheetId="4" r:id="rId4"/>
    <sheet name="d0 data" sheetId="5" r:id="rId5"/>
  </sheets>
  <definedNames>
    <definedName name="lambda">'d0 data'!$I$1</definedName>
    <definedName name="phi0">'d0 data'!$I$2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" i="4" l="1"/>
  <c r="A2" i="4"/>
  <c r="C3" i="4"/>
  <c r="A3" i="4"/>
  <c r="W3" i="4"/>
  <c r="F6" i="5"/>
  <c r="X3" i="4"/>
  <c r="G6" i="5"/>
  <c r="C4" i="4"/>
  <c r="A4" i="4"/>
  <c r="W4" i="4"/>
  <c r="F7" i="5"/>
  <c r="X4" i="4"/>
  <c r="G7" i="5"/>
  <c r="C5" i="4"/>
  <c r="A5" i="4"/>
  <c r="W5" i="4"/>
  <c r="F8" i="5"/>
  <c r="X5" i="4"/>
  <c r="G8" i="5"/>
  <c r="C6" i="4"/>
  <c r="A6" i="4"/>
  <c r="W6" i="4"/>
  <c r="F9" i="5"/>
  <c r="X6" i="4"/>
  <c r="G9" i="5"/>
  <c r="C7" i="4"/>
  <c r="A7" i="4"/>
  <c r="W7" i="4"/>
  <c r="F10" i="5"/>
  <c r="X7" i="4"/>
  <c r="G10" i="5"/>
  <c r="C8" i="4"/>
  <c r="A8" i="4"/>
  <c r="W8" i="4"/>
  <c r="F11" i="5"/>
  <c r="X8" i="4"/>
  <c r="G11" i="5"/>
  <c r="C9" i="4"/>
  <c r="A9" i="4"/>
  <c r="W9" i="4"/>
  <c r="F12" i="5"/>
  <c r="X9" i="4"/>
  <c r="G12" i="5"/>
  <c r="C10" i="4"/>
  <c r="A10" i="4"/>
  <c r="W10" i="4"/>
  <c r="F13" i="5"/>
  <c r="X10" i="4"/>
  <c r="G13" i="5"/>
  <c r="C11" i="4"/>
  <c r="A11" i="4"/>
  <c r="W11" i="4"/>
  <c r="F14" i="5"/>
  <c r="X11" i="4"/>
  <c r="G14" i="5"/>
  <c r="C12" i="4"/>
  <c r="A12" i="4"/>
  <c r="W12" i="4"/>
  <c r="F15" i="5"/>
  <c r="X12" i="4"/>
  <c r="G15" i="5"/>
  <c r="C13" i="4"/>
  <c r="A13" i="4"/>
  <c r="C14" i="4"/>
  <c r="A14" i="4"/>
  <c r="C15" i="4"/>
  <c r="A15" i="4"/>
  <c r="C16" i="4"/>
  <c r="A16" i="4"/>
  <c r="B2" i="4"/>
  <c r="D2" i="4"/>
  <c r="E2" i="4"/>
  <c r="F2" i="4"/>
  <c r="G2" i="4"/>
  <c r="H2" i="4"/>
  <c r="I2" i="4"/>
  <c r="I2" i="2"/>
  <c r="J2" i="4"/>
  <c r="K2" i="4"/>
  <c r="L2" i="4"/>
  <c r="M2" i="4"/>
  <c r="M2" i="2"/>
  <c r="N2" i="4"/>
  <c r="O2" i="4"/>
  <c r="P2" i="4"/>
  <c r="Q2" i="4"/>
  <c r="R2" i="4"/>
  <c r="S2" i="4"/>
  <c r="T2" i="4"/>
  <c r="U2" i="4"/>
  <c r="V2" i="4"/>
  <c r="W2" i="4"/>
  <c r="X2" i="4"/>
  <c r="Y2" i="4"/>
  <c r="Z2" i="4"/>
  <c r="AA2" i="4"/>
  <c r="AB2" i="4"/>
  <c r="AC2" i="4"/>
  <c r="AD2" i="4"/>
  <c r="AE2" i="4"/>
  <c r="B3" i="4"/>
  <c r="D3" i="4"/>
  <c r="E3" i="4"/>
  <c r="F3" i="4"/>
  <c r="G3" i="4"/>
  <c r="H3" i="4"/>
  <c r="I3" i="4"/>
  <c r="I3" i="2"/>
  <c r="J3" i="4"/>
  <c r="K3" i="4"/>
  <c r="L3" i="4"/>
  <c r="M3" i="4"/>
  <c r="M3" i="2"/>
  <c r="N3" i="4"/>
  <c r="O3" i="4"/>
  <c r="P3" i="4"/>
  <c r="Q3" i="4"/>
  <c r="R3" i="4"/>
  <c r="S3" i="4"/>
  <c r="T3" i="4"/>
  <c r="U3" i="4"/>
  <c r="V3" i="4"/>
  <c r="Y3" i="4"/>
  <c r="Z3" i="4"/>
  <c r="AA3" i="4"/>
  <c r="AB3" i="4"/>
  <c r="AC3" i="4"/>
  <c r="AD3" i="4"/>
  <c r="AE3" i="4"/>
  <c r="B4" i="4"/>
  <c r="D4" i="4"/>
  <c r="E4" i="4"/>
  <c r="F4" i="4"/>
  <c r="G4" i="4"/>
  <c r="H4" i="4"/>
  <c r="I4" i="4"/>
  <c r="I4" i="2"/>
  <c r="J4" i="4"/>
  <c r="K4" i="4"/>
  <c r="L4" i="4"/>
  <c r="M4" i="4"/>
  <c r="M4" i="2"/>
  <c r="N4" i="4"/>
  <c r="O4" i="4"/>
  <c r="P4" i="4"/>
  <c r="Q4" i="4"/>
  <c r="R4" i="4"/>
  <c r="S4" i="4"/>
  <c r="T4" i="4"/>
  <c r="U4" i="4"/>
  <c r="V4" i="4"/>
  <c r="Y4" i="4"/>
  <c r="Z4" i="4"/>
  <c r="AA4" i="4"/>
  <c r="AB4" i="4"/>
  <c r="AC4" i="4"/>
  <c r="AD4" i="4"/>
  <c r="AE4" i="4"/>
  <c r="B5" i="4"/>
  <c r="D5" i="4"/>
  <c r="E5" i="4"/>
  <c r="F5" i="4"/>
  <c r="G5" i="4"/>
  <c r="H5" i="4"/>
  <c r="I5" i="4"/>
  <c r="I5" i="2"/>
  <c r="J5" i="4"/>
  <c r="K5" i="4"/>
  <c r="L5" i="4"/>
  <c r="M5" i="4"/>
  <c r="M5" i="2"/>
  <c r="N5" i="4"/>
  <c r="O5" i="4"/>
  <c r="P5" i="4"/>
  <c r="Q5" i="4"/>
  <c r="R5" i="4"/>
  <c r="S5" i="4"/>
  <c r="T5" i="4"/>
  <c r="U5" i="4"/>
  <c r="V5" i="4"/>
  <c r="Y5" i="4"/>
  <c r="Z5" i="4"/>
  <c r="AA5" i="4"/>
  <c r="AB5" i="4"/>
  <c r="AC5" i="4"/>
  <c r="AD5" i="4"/>
  <c r="AE5" i="4"/>
  <c r="B6" i="4"/>
  <c r="D6" i="4"/>
  <c r="E6" i="4"/>
  <c r="F6" i="4"/>
  <c r="G6" i="4"/>
  <c r="H6" i="4"/>
  <c r="I6" i="4"/>
  <c r="I6" i="2"/>
  <c r="J6" i="4"/>
  <c r="K6" i="4"/>
  <c r="L6" i="4"/>
  <c r="M6" i="4"/>
  <c r="M6" i="2"/>
  <c r="N6" i="4"/>
  <c r="O6" i="4"/>
  <c r="P6" i="4"/>
  <c r="Q6" i="4"/>
  <c r="R6" i="4"/>
  <c r="S6" i="4"/>
  <c r="T6" i="4"/>
  <c r="U6" i="4"/>
  <c r="V6" i="4"/>
  <c r="Y6" i="4"/>
  <c r="Z6" i="4"/>
  <c r="AA6" i="4"/>
  <c r="AB6" i="4"/>
  <c r="AC6" i="4"/>
  <c r="AD6" i="4"/>
  <c r="AE6" i="4"/>
  <c r="B7" i="4"/>
  <c r="D7" i="4"/>
  <c r="E7" i="4"/>
  <c r="F7" i="4"/>
  <c r="G7" i="4"/>
  <c r="H7" i="4"/>
  <c r="I7" i="4"/>
  <c r="I7" i="2"/>
  <c r="J7" i="4"/>
  <c r="K7" i="4"/>
  <c r="L7" i="4"/>
  <c r="M7" i="4"/>
  <c r="M7" i="2"/>
  <c r="N7" i="4"/>
  <c r="O7" i="4"/>
  <c r="P7" i="4"/>
  <c r="Q7" i="4"/>
  <c r="R7" i="4"/>
  <c r="S7" i="4"/>
  <c r="T7" i="4"/>
  <c r="U7" i="4"/>
  <c r="V7" i="4"/>
  <c r="Y7" i="4"/>
  <c r="Z7" i="4"/>
  <c r="AA7" i="4"/>
  <c r="AB7" i="4"/>
  <c r="AC7" i="4"/>
  <c r="AD7" i="4"/>
  <c r="AE7" i="4"/>
  <c r="B8" i="4"/>
  <c r="D8" i="4"/>
  <c r="E8" i="4"/>
  <c r="F8" i="4"/>
  <c r="G8" i="4"/>
  <c r="H8" i="4"/>
  <c r="I8" i="4"/>
  <c r="I8" i="2"/>
  <c r="J8" i="4"/>
  <c r="K8" i="4"/>
  <c r="L8" i="4"/>
  <c r="M8" i="4"/>
  <c r="M8" i="2"/>
  <c r="N8" i="4"/>
  <c r="O8" i="4"/>
  <c r="P8" i="4"/>
  <c r="Q8" i="4"/>
  <c r="R8" i="4"/>
  <c r="S8" i="4"/>
  <c r="T8" i="4"/>
  <c r="U8" i="4"/>
  <c r="V8" i="4"/>
  <c r="Y8" i="4"/>
  <c r="Z8" i="4"/>
  <c r="AA8" i="4"/>
  <c r="AB8" i="4"/>
  <c r="AC8" i="4"/>
  <c r="AD8" i="4"/>
  <c r="AE8" i="4"/>
  <c r="B9" i="4"/>
  <c r="D9" i="4"/>
  <c r="E9" i="4"/>
  <c r="F9" i="4"/>
  <c r="G9" i="4"/>
  <c r="H9" i="4"/>
  <c r="I9" i="4"/>
  <c r="I9" i="2"/>
  <c r="J9" i="4"/>
  <c r="K9" i="4"/>
  <c r="L9" i="4"/>
  <c r="M9" i="4"/>
  <c r="M9" i="2"/>
  <c r="N9" i="4"/>
  <c r="O9" i="4"/>
  <c r="P9" i="4"/>
  <c r="Q9" i="4"/>
  <c r="R9" i="4"/>
  <c r="S9" i="4"/>
  <c r="T9" i="4"/>
  <c r="U9" i="4"/>
  <c r="V9" i="4"/>
  <c r="Y9" i="4"/>
  <c r="Z9" i="4"/>
  <c r="AA9" i="4"/>
  <c r="AB9" i="4"/>
  <c r="AC9" i="4"/>
  <c r="AD9" i="4"/>
  <c r="AE9" i="4"/>
  <c r="B10" i="4"/>
  <c r="D10" i="4"/>
  <c r="E10" i="4"/>
  <c r="F10" i="4"/>
  <c r="G10" i="4"/>
  <c r="H10" i="4"/>
  <c r="I10" i="4"/>
  <c r="I10" i="2"/>
  <c r="J10" i="4"/>
  <c r="K10" i="4"/>
  <c r="L10" i="4"/>
  <c r="M10" i="4"/>
  <c r="M10" i="2"/>
  <c r="N10" i="4"/>
  <c r="O10" i="4"/>
  <c r="P10" i="4"/>
  <c r="Q10" i="4"/>
  <c r="R10" i="4"/>
  <c r="S10" i="4"/>
  <c r="T10" i="4"/>
  <c r="U10" i="4"/>
  <c r="V10" i="4"/>
  <c r="Y10" i="4"/>
  <c r="Z10" i="4"/>
  <c r="AA10" i="4"/>
  <c r="AB10" i="4"/>
  <c r="AC10" i="4"/>
  <c r="AD10" i="4"/>
  <c r="AE10" i="4"/>
  <c r="B11" i="4"/>
  <c r="D11" i="4"/>
  <c r="E11" i="4"/>
  <c r="F11" i="4"/>
  <c r="G11" i="4"/>
  <c r="H11" i="4"/>
  <c r="I11" i="4"/>
  <c r="I11" i="2"/>
  <c r="J11" i="4"/>
  <c r="K11" i="4"/>
  <c r="L11" i="4"/>
  <c r="M11" i="4"/>
  <c r="M11" i="2"/>
  <c r="N11" i="4"/>
  <c r="O11" i="4"/>
  <c r="P11" i="4"/>
  <c r="Q11" i="4"/>
  <c r="R11" i="4"/>
  <c r="S11" i="4"/>
  <c r="T11" i="4"/>
  <c r="U11" i="4"/>
  <c r="V11" i="4"/>
  <c r="Y11" i="4"/>
  <c r="Z11" i="4"/>
  <c r="AA11" i="4"/>
  <c r="AB11" i="4"/>
  <c r="AC11" i="4"/>
  <c r="AD11" i="4"/>
  <c r="AE11" i="4"/>
  <c r="B12" i="4"/>
  <c r="D12" i="4"/>
  <c r="E12" i="4"/>
  <c r="F12" i="4"/>
  <c r="G12" i="4"/>
  <c r="H12" i="4"/>
  <c r="I12" i="4"/>
  <c r="I12" i="2"/>
  <c r="J12" i="4"/>
  <c r="K12" i="4"/>
  <c r="L12" i="4"/>
  <c r="M12" i="4"/>
  <c r="M12" i="2"/>
  <c r="N12" i="4"/>
  <c r="O12" i="4"/>
  <c r="P12" i="4"/>
  <c r="Q12" i="4"/>
  <c r="R12" i="4"/>
  <c r="S12" i="4"/>
  <c r="T12" i="4"/>
  <c r="U12" i="4"/>
  <c r="V12" i="4"/>
  <c r="Y12" i="4"/>
  <c r="Z12" i="4"/>
  <c r="AA12" i="4"/>
  <c r="AB12" i="4"/>
  <c r="AC12" i="4"/>
  <c r="AD12" i="4"/>
  <c r="AE12" i="4"/>
  <c r="B13" i="4"/>
  <c r="D13" i="4"/>
  <c r="E13" i="4"/>
  <c r="F13" i="4"/>
  <c r="G13" i="4"/>
  <c r="H13" i="4"/>
  <c r="I13" i="4"/>
  <c r="I13" i="2"/>
  <c r="J13" i="4"/>
  <c r="K13" i="4"/>
  <c r="L13" i="4"/>
  <c r="M13" i="4"/>
  <c r="M13" i="2"/>
  <c r="N13" i="4"/>
  <c r="O13" i="4"/>
  <c r="P13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AD13" i="4"/>
  <c r="AE13" i="4"/>
  <c r="B14" i="4"/>
  <c r="D14" i="4"/>
  <c r="E14" i="4"/>
  <c r="F14" i="4"/>
  <c r="G14" i="4"/>
  <c r="H14" i="4"/>
  <c r="I14" i="4"/>
  <c r="I14" i="2"/>
  <c r="J14" i="4"/>
  <c r="K14" i="4"/>
  <c r="L14" i="4"/>
  <c r="M14" i="4"/>
  <c r="M14" i="2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D14" i="4"/>
  <c r="AE14" i="4"/>
  <c r="B15" i="4"/>
  <c r="D15" i="4"/>
  <c r="E15" i="4"/>
  <c r="F15" i="4"/>
  <c r="G15" i="4"/>
  <c r="H15" i="4"/>
  <c r="I15" i="4"/>
  <c r="I15" i="2"/>
  <c r="J15" i="4"/>
  <c r="K15" i="4"/>
  <c r="L15" i="4"/>
  <c r="M15" i="4"/>
  <c r="M15" i="2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E15" i="4"/>
  <c r="B16" i="4"/>
  <c r="D16" i="4"/>
  <c r="E16" i="4"/>
  <c r="F16" i="4"/>
  <c r="G16" i="4"/>
  <c r="H16" i="4"/>
  <c r="I16" i="4"/>
  <c r="I16" i="2"/>
  <c r="J16" i="4"/>
  <c r="K16" i="4"/>
  <c r="L16" i="4"/>
  <c r="M16" i="4"/>
  <c r="M16" i="2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C17" i="4"/>
  <c r="A17" i="4"/>
  <c r="B17" i="4"/>
  <c r="D17" i="4"/>
  <c r="E17" i="4"/>
  <c r="F17" i="4"/>
  <c r="G17" i="4"/>
  <c r="H17" i="4"/>
  <c r="I17" i="4"/>
  <c r="I17" i="2"/>
  <c r="J17" i="4"/>
  <c r="K17" i="4"/>
  <c r="L17" i="4"/>
  <c r="M17" i="4"/>
  <c r="M17" i="2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C18" i="4"/>
  <c r="A18" i="4"/>
  <c r="B18" i="4"/>
  <c r="D18" i="4"/>
  <c r="E18" i="4"/>
  <c r="F18" i="4"/>
  <c r="G18" i="4"/>
  <c r="H18" i="4"/>
  <c r="I18" i="4"/>
  <c r="I18" i="2"/>
  <c r="J18" i="4"/>
  <c r="K18" i="4"/>
  <c r="L18" i="4"/>
  <c r="M18" i="4"/>
  <c r="M18" i="2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C19" i="4"/>
  <c r="A19" i="4"/>
  <c r="B19" i="4"/>
  <c r="D19" i="4"/>
  <c r="E19" i="4"/>
  <c r="F19" i="4"/>
  <c r="G19" i="4"/>
  <c r="H19" i="4"/>
  <c r="I19" i="4"/>
  <c r="I19" i="2"/>
  <c r="J19" i="4"/>
  <c r="K19" i="4"/>
  <c r="L19" i="4"/>
  <c r="M19" i="4"/>
  <c r="M19" i="2"/>
  <c r="N19" i="4"/>
  <c r="O19" i="4"/>
  <c r="P19" i="4"/>
  <c r="Q19" i="4"/>
  <c r="R19" i="4"/>
  <c r="S19" i="4"/>
  <c r="T19" i="4"/>
  <c r="U19" i="4"/>
  <c r="V19" i="4"/>
  <c r="W19" i="4"/>
  <c r="X19" i="4"/>
  <c r="Y19" i="4"/>
  <c r="Z19" i="4"/>
  <c r="AA19" i="4"/>
  <c r="AB19" i="4"/>
  <c r="AC19" i="4"/>
  <c r="AD19" i="4"/>
  <c r="AE19" i="4"/>
  <c r="C20" i="4"/>
  <c r="A20" i="4"/>
  <c r="B20" i="4"/>
  <c r="D20" i="4"/>
  <c r="E20" i="4"/>
  <c r="F20" i="4"/>
  <c r="G20" i="4"/>
  <c r="H20" i="4"/>
  <c r="I20" i="4"/>
  <c r="I20" i="2"/>
  <c r="J20" i="4"/>
  <c r="K20" i="4"/>
  <c r="L20" i="4"/>
  <c r="M20" i="4"/>
  <c r="M20" i="2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C21" i="4"/>
  <c r="A21" i="4"/>
  <c r="B21" i="4"/>
  <c r="D21" i="4"/>
  <c r="E21" i="4"/>
  <c r="F21" i="4"/>
  <c r="G21" i="4"/>
  <c r="H21" i="4"/>
  <c r="I21" i="4"/>
  <c r="I21" i="2"/>
  <c r="J21" i="4"/>
  <c r="K21" i="4"/>
  <c r="L21" i="4"/>
  <c r="M21" i="4"/>
  <c r="M21" i="2"/>
  <c r="N21" i="4"/>
  <c r="O21" i="4"/>
  <c r="P21" i="4"/>
  <c r="Q21" i="4"/>
  <c r="R21" i="4"/>
  <c r="S21" i="4"/>
  <c r="T21" i="4"/>
  <c r="U21" i="4"/>
  <c r="V21" i="4"/>
  <c r="W21" i="4"/>
  <c r="X21" i="4"/>
  <c r="Y21" i="4"/>
  <c r="Z21" i="4"/>
  <c r="AA21" i="4"/>
  <c r="AB21" i="4"/>
  <c r="AC21" i="4"/>
  <c r="AD21" i="4"/>
  <c r="AE21" i="4"/>
  <c r="C22" i="4"/>
  <c r="A22" i="4"/>
  <c r="B22" i="4"/>
  <c r="D22" i="4"/>
  <c r="E22" i="4"/>
  <c r="F22" i="4"/>
  <c r="G22" i="4"/>
  <c r="H22" i="4"/>
  <c r="I22" i="4"/>
  <c r="I22" i="2"/>
  <c r="J22" i="4"/>
  <c r="K22" i="4"/>
  <c r="L22" i="4"/>
  <c r="M22" i="4"/>
  <c r="M22" i="2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C23" i="4"/>
  <c r="A23" i="4"/>
  <c r="B23" i="4"/>
  <c r="D23" i="4"/>
  <c r="E23" i="4"/>
  <c r="F23" i="4"/>
  <c r="G23" i="4"/>
  <c r="H23" i="4"/>
  <c r="I23" i="4"/>
  <c r="I23" i="2"/>
  <c r="J23" i="4"/>
  <c r="K23" i="4"/>
  <c r="L23" i="4"/>
  <c r="M23" i="4"/>
  <c r="M23" i="2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C24" i="4"/>
  <c r="A24" i="4"/>
  <c r="B24" i="4"/>
  <c r="D24" i="4"/>
  <c r="E24" i="4"/>
  <c r="F24" i="4"/>
  <c r="G24" i="4"/>
  <c r="H24" i="4"/>
  <c r="I24" i="4"/>
  <c r="I24" i="2"/>
  <c r="J24" i="4"/>
  <c r="K24" i="4"/>
  <c r="L24" i="4"/>
  <c r="M24" i="4"/>
  <c r="M24" i="2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AC24" i="4"/>
  <c r="AD24" i="4"/>
  <c r="AE24" i="4"/>
  <c r="C25" i="4"/>
  <c r="A25" i="4"/>
  <c r="B25" i="4"/>
  <c r="D25" i="4"/>
  <c r="E25" i="4"/>
  <c r="F25" i="4"/>
  <c r="G25" i="4"/>
  <c r="H25" i="4"/>
  <c r="I25" i="4"/>
  <c r="I25" i="2"/>
  <c r="J25" i="4"/>
  <c r="K25" i="4"/>
  <c r="L25" i="4"/>
  <c r="M25" i="4"/>
  <c r="M25" i="2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C26" i="4"/>
  <c r="A26" i="4"/>
  <c r="B26" i="4"/>
  <c r="D26" i="4"/>
  <c r="E26" i="4"/>
  <c r="F26" i="4"/>
  <c r="G26" i="4"/>
  <c r="H26" i="4"/>
  <c r="I26" i="4"/>
  <c r="I26" i="2"/>
  <c r="J26" i="4"/>
  <c r="K26" i="4"/>
  <c r="L26" i="4"/>
  <c r="M26" i="4"/>
  <c r="M26" i="2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C27" i="4"/>
  <c r="A27" i="4"/>
  <c r="B27" i="4"/>
  <c r="D27" i="4"/>
  <c r="E27" i="4"/>
  <c r="F27" i="4"/>
  <c r="G27" i="4"/>
  <c r="H27" i="4"/>
  <c r="I27" i="4"/>
  <c r="I27" i="2"/>
  <c r="J27" i="4"/>
  <c r="K27" i="4"/>
  <c r="L27" i="4"/>
  <c r="M27" i="4"/>
  <c r="M27" i="2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C28" i="4"/>
  <c r="A28" i="4"/>
  <c r="B28" i="4"/>
  <c r="D28" i="4"/>
  <c r="E28" i="4"/>
  <c r="F28" i="4"/>
  <c r="G28" i="4"/>
  <c r="H28" i="4"/>
  <c r="I28" i="4"/>
  <c r="I28" i="2"/>
  <c r="J28" i="4"/>
  <c r="K28" i="4"/>
  <c r="L28" i="4"/>
  <c r="M28" i="4"/>
  <c r="M28" i="2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C29" i="4"/>
  <c r="A29" i="4"/>
  <c r="B29" i="4"/>
  <c r="D29" i="4"/>
  <c r="E29" i="4"/>
  <c r="F29" i="4"/>
  <c r="G29" i="4"/>
  <c r="H29" i="4"/>
  <c r="I29" i="4"/>
  <c r="I29" i="2"/>
  <c r="J29" i="4"/>
  <c r="K29" i="4"/>
  <c r="L29" i="4"/>
  <c r="M29" i="4"/>
  <c r="M29" i="2"/>
  <c r="N29" i="4"/>
  <c r="O29" i="4"/>
  <c r="P29" i="4"/>
  <c r="Q29" i="4"/>
  <c r="R29" i="4"/>
  <c r="S29" i="4"/>
  <c r="T29" i="4"/>
  <c r="U29" i="4"/>
  <c r="V29" i="4"/>
  <c r="W29" i="4"/>
  <c r="X29" i="4"/>
  <c r="Y29" i="4"/>
  <c r="Z29" i="4"/>
  <c r="AA29" i="4"/>
  <c r="AB29" i="4"/>
  <c r="AC29" i="4"/>
  <c r="AD29" i="4"/>
  <c r="AE29" i="4"/>
  <c r="C30" i="4"/>
  <c r="A30" i="4"/>
  <c r="B30" i="4"/>
  <c r="D30" i="4"/>
  <c r="E30" i="4"/>
  <c r="F30" i="4"/>
  <c r="G30" i="4"/>
  <c r="H30" i="4"/>
  <c r="I30" i="4"/>
  <c r="I30" i="2"/>
  <c r="J30" i="4"/>
  <c r="K30" i="4"/>
  <c r="L30" i="4"/>
  <c r="M30" i="4"/>
  <c r="M30" i="2"/>
  <c r="N30" i="4"/>
  <c r="O30" i="4"/>
  <c r="P30" i="4"/>
  <c r="Q30" i="4"/>
  <c r="R30" i="4"/>
  <c r="S30" i="4"/>
  <c r="T30" i="4"/>
  <c r="U30" i="4"/>
  <c r="V30" i="4"/>
  <c r="W30" i="4"/>
  <c r="X30" i="4"/>
  <c r="Y30" i="4"/>
  <c r="Z30" i="4"/>
  <c r="AA30" i="4"/>
  <c r="AB30" i="4"/>
  <c r="AC30" i="4"/>
  <c r="AD30" i="4"/>
  <c r="AE30" i="4"/>
  <c r="F16" i="5"/>
  <c r="G16" i="5"/>
  <c r="F17" i="5"/>
  <c r="G17" i="5"/>
  <c r="F18" i="5"/>
  <c r="G18" i="5"/>
  <c r="F19" i="5"/>
  <c r="G19" i="5"/>
  <c r="F20" i="5"/>
  <c r="G20" i="5"/>
  <c r="F21" i="5"/>
  <c r="G21" i="5"/>
  <c r="F22" i="5"/>
  <c r="G22" i="5"/>
  <c r="F23" i="5"/>
  <c r="G23" i="5"/>
  <c r="F24" i="5"/>
  <c r="G24" i="5"/>
  <c r="F25" i="5"/>
  <c r="G25" i="5"/>
  <c r="F26" i="5"/>
  <c r="G26" i="5"/>
  <c r="F27" i="5"/>
  <c r="G27" i="5"/>
  <c r="F28" i="5"/>
  <c r="G28" i="5"/>
  <c r="F29" i="5"/>
  <c r="H29" i="5"/>
  <c r="G29" i="5"/>
  <c r="F30" i="5"/>
  <c r="G30" i="5"/>
  <c r="F31" i="5"/>
  <c r="G31" i="5"/>
  <c r="F32" i="5"/>
  <c r="G32" i="5"/>
  <c r="F33" i="5"/>
  <c r="H33" i="5"/>
  <c r="G33" i="5"/>
  <c r="F34" i="5"/>
  <c r="G34" i="5"/>
  <c r="F35" i="5"/>
  <c r="G35" i="5"/>
  <c r="G5" i="5"/>
  <c r="F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H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5" i="5"/>
  <c r="H6" i="5"/>
  <c r="H10" i="5"/>
  <c r="H14" i="5"/>
  <c r="H26" i="5"/>
  <c r="H18" i="5"/>
  <c r="C1" i="4"/>
  <c r="D1" i="4"/>
  <c r="E1" i="4"/>
  <c r="F1" i="4"/>
  <c r="G1" i="4"/>
  <c r="H1" i="4"/>
  <c r="I1" i="4"/>
  <c r="J1" i="4"/>
  <c r="K1" i="4"/>
  <c r="L1" i="4"/>
  <c r="M1" i="4"/>
  <c r="N1" i="4"/>
  <c r="O1" i="4"/>
  <c r="P1" i="4"/>
  <c r="Q1" i="4"/>
  <c r="R1" i="4"/>
  <c r="S1" i="4"/>
  <c r="T1" i="4"/>
  <c r="U1" i="4"/>
  <c r="V1" i="4"/>
  <c r="W1" i="4"/>
  <c r="X1" i="4"/>
  <c r="Y1" i="4"/>
  <c r="Z1" i="4"/>
  <c r="AA1" i="4"/>
  <c r="AB1" i="4"/>
  <c r="AC1" i="4"/>
  <c r="AD1" i="4"/>
  <c r="AE1" i="4"/>
  <c r="B1" i="4"/>
  <c r="H16" i="5"/>
  <c r="H12" i="5"/>
  <c r="H27" i="5"/>
  <c r="H8" i="5"/>
  <c r="I8" i="5"/>
  <c r="H24" i="5"/>
  <c r="H35" i="5"/>
  <c r="H22" i="5"/>
  <c r="I6" i="5"/>
  <c r="I14" i="5"/>
  <c r="I18" i="5"/>
  <c r="H7" i="5"/>
  <c r="H15" i="5"/>
  <c r="H19" i="5"/>
  <c r="H23" i="5"/>
  <c r="H5" i="5"/>
  <c r="H9" i="5"/>
  <c r="H13" i="5"/>
  <c r="H17" i="5"/>
  <c r="H21" i="5"/>
  <c r="H25" i="5"/>
  <c r="H11" i="5"/>
  <c r="I11" i="5"/>
  <c r="I27" i="5"/>
  <c r="I29" i="5"/>
  <c r="I33" i="5"/>
  <c r="I10" i="5"/>
  <c r="I12" i="5"/>
  <c r="I16" i="5"/>
  <c r="I20" i="5"/>
  <c r="I21" i="5"/>
  <c r="I26" i="5"/>
  <c r="H31" i="5"/>
  <c r="I31" i="5"/>
  <c r="I35" i="5"/>
  <c r="I23" i="5"/>
  <c r="I24" i="5"/>
  <c r="I25" i="5"/>
  <c r="I17" i="5"/>
  <c r="I22" i="5"/>
  <c r="I15" i="5"/>
  <c r="I19" i="5"/>
  <c r="I9" i="5"/>
  <c r="I7" i="5"/>
  <c r="I13" i="5"/>
  <c r="H32" i="5"/>
  <c r="I32" i="5"/>
  <c r="H34" i="5"/>
  <c r="I34" i="5"/>
  <c r="H28" i="5"/>
  <c r="I28" i="5"/>
  <c r="G36" i="5"/>
  <c r="I5" i="5"/>
  <c r="H30" i="5"/>
  <c r="I30" i="5"/>
  <c r="I36" i="5"/>
</calcChain>
</file>

<file path=xl/sharedStrings.xml><?xml version="1.0" encoding="utf-8"?>
<sst xmlns="http://schemas.openxmlformats.org/spreadsheetml/2006/main" count="819" uniqueCount="163">
  <si>
    <t xml:space="preserve">                                                                                </t>
  </si>
  <si>
    <t xml:space="preserve">Run :     1  Seq   1  Rec   1  File L3A:980046  Date  1-JAN-2014 23:18:27.82    </t>
  </si>
  <si>
    <t xml:space="preserve">Mode: MW CENTR_PHI  Npts     1  Mon1[  DB]=  120000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</si>
  <si>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</si>
  <si>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</si>
  <si>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 -45.000  PHI= -90.200 DSRD=  12.500     </t>
  </si>
  <si>
    <t xml:space="preserve">Drv : XPOS=-170.021 YPOS= -15.540 ZPOS= 150.000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</si>
  <si>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</si>
  <si>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</si>
  <si>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</si>
  <si>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</si>
  <si>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</si>
  <si>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L3A:980046  Date  1-JAN-2014 23:28:17.80    </t>
  </si>
  <si>
    <t xml:space="preserve">Drv : XPOS=-169.591 YPOS= -15.580 ZPOS= 141.605 DSTD=   0.000                   </t>
  </si>
  <si>
    <t xml:space="preserve">Run :     3  Seq   3  Rec   3  File L3A:980046  Date  1-JAN-2014 23:37:56.71    </t>
  </si>
  <si>
    <t xml:space="preserve">Drv : XPOS=-169.734 YPOS= -15.580 ZPOS= 131.320 DSTD=   0.000                   </t>
  </si>
  <si>
    <t xml:space="preserve">Run :     4  Seq   4  Rec   4  File L3A:980046  Date  1-JAN-2014 23:47:28.03    </t>
  </si>
  <si>
    <t xml:space="preserve">Drv : XPOS=-168.559 YPOS= -15.620 ZPOS= 120.440 DSTD=   0.000                   </t>
  </si>
  <si>
    <t xml:space="preserve">Run :     5  Seq   5  Rec   5  File L3A:980046  Date  1-JAN-2014 23:56:58.76    </t>
  </si>
  <si>
    <t xml:space="preserve">Drv : XPOS=-168.755 YPOS= -15.625 ZPOS= 111.030 DSTD=   0.000                   </t>
  </si>
  <si>
    <t xml:space="preserve">Run :     6  Seq   6  Rec   6  File L3A:980046  Date  2-JAN-2014 00:06:26.95    </t>
  </si>
  <si>
    <t xml:space="preserve">Drv : XPOS=-168.561 YPOS= -15.625 ZPOS= 102.065 DSTD=   0.000                   </t>
  </si>
  <si>
    <t xml:space="preserve">Run :     7  Seq   7  Rec   7  File L3A:980046  Date  2-JAN-2014 00:15:52.11    </t>
  </si>
  <si>
    <t xml:space="preserve">Mode: MW CENTR_PHI  Npts     1  Mon1[  DB]=  120000 *     3  Mon2[CF]=*      1  </t>
  </si>
  <si>
    <t xml:space="preserve">Drv : XPOS=-170.211 YPOS= -15.710 ZPOS=  90.885 DSTD=   0.000                   </t>
  </si>
  <si>
    <t xml:space="preserve">Run :     8  Seq   8  Rec   8  File L3A:980046  Date  2-JAN-2014 00:44:05.06    </t>
  </si>
  <si>
    <t xml:space="preserve">Drv : XPOS=-170.407 YPOS= -15.710 ZPOS=  81.955 DSTD=   0.000                   </t>
  </si>
  <si>
    <t xml:space="preserve">Run :     9  Seq   9  Rec   9  File L3A:980046  Date  2-JAN-2014 00:53:39.34    </t>
  </si>
  <si>
    <t xml:space="preserve">Drv : XPOS=-169.486 YPOS= -15.725 ZPOS=  71.845 DSTD=   0.000                   </t>
  </si>
  <si>
    <t xml:space="preserve">Run :    10  Seq  10  Rec  10  File L3A:980046  Date  2-JAN-2014 01:03:13.46    </t>
  </si>
  <si>
    <t xml:space="preserve">Drv : XPOS=-168.913 YPOS= -15.800 ZPOS=  60.780 DSTD=   0.000                   </t>
  </si>
  <si>
    <t xml:space="preserve">Run :    11  Seq  11  Rec  11  File L3A:980046  Date  2-JAN-2014 01:12:45.04    </t>
  </si>
  <si>
    <t xml:space="preserve">Drv : XPOS=-168.230 YPOS= -15.800 ZPOS=  50.970 DSTD=   0.000                   </t>
  </si>
  <si>
    <t xml:space="preserve">Run :    12  Seq  12  Rec  22  File L3A:980046  Date  2-JAN-2014 01:22:12.79    </t>
  </si>
  <si>
    <t xml:space="preserve">Drv : XPOS=-165.880 YPOS= -15.800 ZPOS=  50.970 DSTD=   0.000                   </t>
  </si>
  <si>
    <t xml:space="preserve">Run :    13  Seq  13  Rec  21  File L3A:980046  Date  2-JAN-2014 01:31:39.81    </t>
  </si>
  <si>
    <t xml:space="preserve">Drv : XPOS=-166.563 YPOS= -15.800 ZPOS=  60.780 DSTD=   0.000                   </t>
  </si>
  <si>
    <t xml:space="preserve">Run :    14  Seq  14  Rec  20  File L3A:980046  Date  2-JAN-2014 01:41:07.35    </t>
  </si>
  <si>
    <t xml:space="preserve">Drv : XPOS=-167.136 YPOS= -15.725 ZPOS=  71.845 DSTD=   0.000                   </t>
  </si>
  <si>
    <t xml:space="preserve">Run :    15  Seq  15  Rec  19  File L3A:980046  Date  2-JAN-2014 01:50:32.23    </t>
  </si>
  <si>
    <t xml:space="preserve">Drv : XPOS=-168.057 YPOS= -15.710 ZPOS=  81.955 DSTD=   0.000                   </t>
  </si>
  <si>
    <t xml:space="preserve">Run :    16  Seq  16  Rec  18  File L3A:980046  Date  2-JAN-2014 01:59:59.31    </t>
  </si>
  <si>
    <t xml:space="preserve">Drv : XPOS=-167.861 YPOS= -15.710 ZPOS=  90.885 DSTD=   0.000                   </t>
  </si>
  <si>
    <t xml:space="preserve">Run :    17  Seq  17  Rec  17  File L3A:980046  Date  2-JAN-2014 02:28:09.33    </t>
  </si>
  <si>
    <t xml:space="preserve">Drv : XPOS=-166.211 YPOS= -15.625 ZPOS= 102.065 DSTD=   0.000                   </t>
  </si>
  <si>
    <t xml:space="preserve">Run :    18  Seq  18  Rec  16  File L3A:980046  Date  2-JAN-2014 02:37:41.94    </t>
  </si>
  <si>
    <t xml:space="preserve">Drv : XPOS=-166.405 YPOS= -15.625 ZPOS= 111.030 DSTD=   0.000                   </t>
  </si>
  <si>
    <t xml:space="preserve">Run :    19  Seq  19  Rec  15  File L3A:980046  Date  2-JAN-2014 02:47:15.57    </t>
  </si>
  <si>
    <t xml:space="preserve">Drv : XPOS=-166.209 YPOS= -15.620 ZPOS= 120.440 DSTD=   0.000                   </t>
  </si>
  <si>
    <t xml:space="preserve">Run :    20  Seq  20  Rec  14  File L3A:980046  Date  2-JAN-2014 02:56:45.52    </t>
  </si>
  <si>
    <t xml:space="preserve">Drv : XPOS=-167.384 YPOS= -15.580 ZPOS= 131.320 DSTD=   0.000                   </t>
  </si>
  <si>
    <t xml:space="preserve">Run :    21  Seq  21  Rec  13  File L3A:980046  Date  2-JAN-2014 03:06:10.02    </t>
  </si>
  <si>
    <t xml:space="preserve">Drv : XPOS=-167.241 YPOS= -15.580 ZPOS= 141.605 DSTD=   0.000                   </t>
  </si>
  <si>
    <t xml:space="preserve">Run :    22  Seq  22  Rec  12  File L3A:980046  Date  2-JAN-2014 03:15:40.83    </t>
  </si>
  <si>
    <t xml:space="preserve">Drv : XPOS=-167.671 YPOS= -15.540 ZPOS= 150.000 DSTD=   0.000                   </t>
  </si>
  <si>
    <t xml:space="preserve">Run :    23  Seq  23  Rec  23  File L3A:980046  Date  2-JAN-2014 03:25:09.60    </t>
  </si>
  <si>
    <t xml:space="preserve">Drv : XPOS=-169.911 YPOS= -15.710 ZPOS=  90.885 DSTD=   0.000                   </t>
  </si>
  <si>
    <t xml:space="preserve">Run :    24  Seq  24  Rec  24  File L3A:980046  Date  2-JAN-2014 03:53:22.96    </t>
  </si>
  <si>
    <t xml:space="preserve">Drv : XPOS=-169.611 YPOS= -15.710 ZPOS=  90.885 DSTD=   0.000                   </t>
  </si>
  <si>
    <t xml:space="preserve">Run :    25  Seq  25  Rec  25  File L3A:980046  Date  2-JAN-2014 04:21:22.87    </t>
  </si>
  <si>
    <t xml:space="preserve">Drv : XPOS=-169.311 YPOS= -15.710 ZPOS=  90.885 DSTD=   0.000                   </t>
  </si>
  <si>
    <t xml:space="preserve">Run :    26  Seq  26  Rec  26  File L3A:980046  Date  2-JAN-2014 04:49:36.50    </t>
  </si>
  <si>
    <t xml:space="preserve">Drv : XPOS=-169.011 YPOS= -15.710 ZPOS=  90.885 DSTD=   0.000                   </t>
  </si>
  <si>
    <t xml:space="preserve">Run :    27  Seq  27  Rec  27  File L3A:980046  Date  2-JAN-2014 05:17:42.67    </t>
  </si>
  <si>
    <t xml:space="preserve">Drv : XPOS=-168.711 YPOS= -15.710 ZPOS=  90.885 DSTD=   0.000                   </t>
  </si>
  <si>
    <t xml:space="preserve">Run :    28  Seq  28  Rec  28  File L3A:980046  Date  2-JAN-2014 05:45:52.46    </t>
  </si>
  <si>
    <t xml:space="preserve">Drv : XPOS=-168.411 YPOS= -15.710 ZPOS=  90.885 DSTD=   0.000                   </t>
  </si>
  <si>
    <t xml:space="preserve">Run :    29  Seq  29  Rec  29  File L3A:980046  Date  2-JAN-2014 06:14:02.17    </t>
  </si>
  <si>
    <t xml:space="preserve">Drv : XPOS=-168.111 YPOS= -15.710 ZPOS=  90.885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</si>
  <si>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</si>
  <si>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</si>
  <si>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</si>
  <si>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</si>
  <si>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</si>
  <si>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</si>
  <si>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</si>
  <si>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</si>
  <si>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</si>
  <si>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</si>
  <si>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</si>
  <si>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</si>
  <si>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</si>
  <si>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</si>
  <si>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</si>
  <si>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</si>
  <si>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</si>
  <si>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</si>
  <si>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</si>
  <si>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</si>
  <si>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</si>
  <si>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</si>
  <si>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</si>
  <si>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</si>
  <si>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</si>
  <si>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</si>
  <si>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</si>
  <si>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</si>
  <si>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</si>
  <si>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</si>
  <si>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</si>
  <si>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</si>
  <si>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</si>
  <si>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</si>
  <si>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</si>
  <si>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</si>
  <si>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</si>
  <si>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</si>
  <si>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</si>
  <si>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</si>
  <si>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</si>
  <si>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</si>
  <si>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</si>
  <si>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</si>
  <si>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</si>
  <si>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</si>
  <si>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</si>
  <si>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</si>
  <si>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</si>
  <si>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</si>
  <si>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</si>
  <si>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</si>
  <si>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</si>
  <si>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</si>
  <si>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</si>
  <si>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</si>
  <si>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</si>
  <si>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</si>
  <si>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</si>
  <si>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</si>
  <si>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</si>
  <si>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</si>
  <si>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</si>
  <si>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</si>
  <si>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</si>
  <si>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</si>
  <si>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</si>
  <si>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</si>
  <si>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</si>
  <si>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</si>
  <si>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</si>
  <si>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</si>
  <si>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</si>
  <si>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</si>
  <si>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</si>
  <si>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</si>
  <si>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</si>
  <si>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</si>
  <si>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</si>
  <si>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</si>
  <si>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</si>
  <si>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</si>
  <si>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</si>
  <si>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</si>
  <si>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</si>
  <si>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 xml:space="preserve">Lambda = </t>
  </si>
  <si>
    <t>A</t>
  </si>
  <si>
    <t xml:space="preserve">PHI0 = </t>
  </si>
  <si>
    <t>deg.</t>
  </si>
  <si>
    <t>Tooth</t>
  </si>
  <si>
    <t>Depth (mm)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</si>
  <si>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PHI</t>
    </r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</si>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</sst>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\ hh:mm:ss"/>
    <numFmt numFmtId="165" formatCode="0.0000"/>
    <numFmt numFmtId="166" formatCode="0.000"/>
    <numFmt numFmtId="167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16" fillId="33" borderId="0" xfId="0" applyFont="1" applyFill="1" applyAlignment="1">
      <alignment horizontal="center"/>
    </xf>
    <xf numFmtId="0" fontId="0" fillId="34" borderId="0" xfId="0" applyFill="1" applyAlignment="1">
      <alignment horizontal="center"/>
    </xf>
    <xf numFmtId="167" fontId="0" fillId="34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167" fontId="0" fillId="35" borderId="0" xfId="0" applyNumberFormat="1" applyFill="1" applyAlignment="1">
      <alignment horizontal="center"/>
    </xf>
    <xf numFmtId="166" fontId="0" fillId="0" borderId="0" xfId="0" applyNumberFormat="1"/>
    <xf numFmtId="167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'980046'!$E$19:$E$50</c:f>
              <c:numCache>
                <c:formatCode>General</c:formatCode>
                <c:ptCount val="32"/>
                <c:pt idx="0">
                  <c:v>56.0</c:v>
                </c:pt>
                <c:pt idx="1">
                  <c:v>29.0</c:v>
                </c:pt>
                <c:pt idx="2">
                  <c:v>39.0</c:v>
                </c:pt>
                <c:pt idx="3">
                  <c:v>42.0</c:v>
                </c:pt>
                <c:pt idx="4">
                  <c:v>55.0</c:v>
                </c:pt>
                <c:pt idx="5">
                  <c:v>66.0</c:v>
                </c:pt>
                <c:pt idx="6">
                  <c:v>61.0</c:v>
                </c:pt>
                <c:pt idx="7">
                  <c:v>74.0</c:v>
                </c:pt>
                <c:pt idx="8">
                  <c:v>75.0</c:v>
                </c:pt>
                <c:pt idx="9">
                  <c:v>87.0</c:v>
                </c:pt>
                <c:pt idx="10">
                  <c:v>108.0</c:v>
                </c:pt>
                <c:pt idx="11">
                  <c:v>154.0</c:v>
                </c:pt>
                <c:pt idx="12">
                  <c:v>200.0</c:v>
                </c:pt>
                <c:pt idx="13">
                  <c:v>256.0</c:v>
                </c:pt>
                <c:pt idx="14">
                  <c:v>263.0</c:v>
                </c:pt>
                <c:pt idx="15">
                  <c:v>238.0</c:v>
                </c:pt>
                <c:pt idx="16">
                  <c:v>250.0</c:v>
                </c:pt>
                <c:pt idx="17">
                  <c:v>197.0</c:v>
                </c:pt>
                <c:pt idx="18">
                  <c:v>160.0</c:v>
                </c:pt>
                <c:pt idx="19">
                  <c:v>132.0</c:v>
                </c:pt>
                <c:pt idx="20">
                  <c:v>80.0</c:v>
                </c:pt>
                <c:pt idx="21">
                  <c:v>77.0</c:v>
                </c:pt>
                <c:pt idx="22">
                  <c:v>75.0</c:v>
                </c:pt>
                <c:pt idx="23">
                  <c:v>68.0</c:v>
                </c:pt>
                <c:pt idx="24">
                  <c:v>62.0</c:v>
                </c:pt>
                <c:pt idx="25">
                  <c:v>62.0</c:v>
                </c:pt>
                <c:pt idx="26">
                  <c:v>61.0</c:v>
                </c:pt>
                <c:pt idx="27">
                  <c:v>60.0</c:v>
                </c:pt>
                <c:pt idx="28">
                  <c:v>63.0</c:v>
                </c:pt>
                <c:pt idx="29">
                  <c:v>61.0</c:v>
                </c:pt>
                <c:pt idx="30">
                  <c:v>47.0</c:v>
                </c:pt>
                <c:pt idx="31">
                  <c:v>52.0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'980046'!$F$19:$F$50</c:f>
              <c:numCache>
                <c:formatCode>0</c:formatCode>
                <c:ptCount val="32"/>
                <c:pt idx="0">
                  <c:v>45.09420144641134</c:v>
                </c:pt>
                <c:pt idx="1">
                  <c:v>45.57591714557942</c:v>
                </c:pt>
                <c:pt idx="2">
                  <c:v>46.1123242830856</c:v>
                </c:pt>
                <c:pt idx="3">
                  <c:v>46.7266695040281</c:v>
                </c:pt>
                <c:pt idx="4">
                  <c:v>47.60849225447686</c:v>
                </c:pt>
                <c:pt idx="5">
                  <c:v>49.06887996842212</c:v>
                </c:pt>
                <c:pt idx="6">
                  <c:v>52.14177595509321</c:v>
                </c:pt>
                <c:pt idx="7">
                  <c:v>58.55667067727932</c:v>
                </c:pt>
                <c:pt idx="8">
                  <c:v>70.76562467189195</c:v>
                </c:pt>
                <c:pt idx="9">
                  <c:v>91.32056473864189</c:v>
                </c:pt>
                <c:pt idx="10">
                  <c:v>120.356086367118</c:v>
                </c:pt>
                <c:pt idx="11">
                  <c:v>159.2420271797477</c:v>
                </c:pt>
                <c:pt idx="12">
                  <c:v>201.0134901276406</c:v>
                </c:pt>
                <c:pt idx="13">
                  <c:v>235.4300198221639</c:v>
                </c:pt>
                <c:pt idx="14">
                  <c:v>257.1891779552089</c:v>
                </c:pt>
                <c:pt idx="15">
                  <c:v>257.2053874893959</c:v>
                </c:pt>
                <c:pt idx="16">
                  <c:v>235.365967035336</c:v>
                </c:pt>
                <c:pt idx="17">
                  <c:v>198.9276741106578</c:v>
                </c:pt>
                <c:pt idx="18">
                  <c:v>160.9220287214128</c:v>
                </c:pt>
                <c:pt idx="19">
                  <c:v>123.9100886463545</c:v>
                </c:pt>
                <c:pt idx="20">
                  <c:v>95.02304012960649</c:v>
                </c:pt>
                <c:pt idx="21">
                  <c:v>76.23947996657365</c:v>
                </c:pt>
                <c:pt idx="22">
                  <c:v>65.26657211376725</c:v>
                </c:pt>
                <c:pt idx="23">
                  <c:v>60.22423519695274</c:v>
                </c:pt>
                <c:pt idx="24">
                  <c:v>58.37195200821218</c:v>
                </c:pt>
                <c:pt idx="25">
                  <c:v>57.8642294664813</c:v>
                </c:pt>
                <c:pt idx="26">
                  <c:v>57.9688637043954</c:v>
                </c:pt>
                <c:pt idx="27">
                  <c:v>58.36219086631333</c:v>
                </c:pt>
                <c:pt idx="28">
                  <c:v>58.78597070244852</c:v>
                </c:pt>
                <c:pt idx="29">
                  <c:v>59.2924145965207</c:v>
                </c:pt>
                <c:pt idx="30">
                  <c:v>59.77592377296035</c:v>
                </c:pt>
                <c:pt idx="31">
                  <c:v>60.24362179841204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9922504"/>
        <c:axId val="1799925672"/>
      </c:scatterChart>
      <c:valAx>
        <c:axId val="1799922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99925672"/>
        <c:crosses val="autoZero"/>
        <c:crossBetween val="midCat"/>
      </c:valAx>
      <c:valAx>
        <c:axId val="1799925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9922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'980046'!$E$469:$E$500</c:f>
              <c:numCache>
                <c:formatCode>General</c:formatCode>
                <c:ptCount val="32"/>
                <c:pt idx="0">
                  <c:v>45.0</c:v>
                </c:pt>
                <c:pt idx="1">
                  <c:v>53.0</c:v>
                </c:pt>
                <c:pt idx="2">
                  <c:v>39.0</c:v>
                </c:pt>
                <c:pt idx="3">
                  <c:v>41.0</c:v>
                </c:pt>
                <c:pt idx="4">
                  <c:v>50.0</c:v>
                </c:pt>
                <c:pt idx="5">
                  <c:v>50.0</c:v>
                </c:pt>
                <c:pt idx="6">
                  <c:v>79.0</c:v>
                </c:pt>
                <c:pt idx="7">
                  <c:v>81.0</c:v>
                </c:pt>
                <c:pt idx="8">
                  <c:v>75.0</c:v>
                </c:pt>
                <c:pt idx="9">
                  <c:v>103.0</c:v>
                </c:pt>
                <c:pt idx="10">
                  <c:v>106.0</c:v>
                </c:pt>
                <c:pt idx="11">
                  <c:v>148.0</c:v>
                </c:pt>
                <c:pt idx="12">
                  <c:v>182.0</c:v>
                </c:pt>
                <c:pt idx="13">
                  <c:v>238.0</c:v>
                </c:pt>
                <c:pt idx="14">
                  <c:v>266.0</c:v>
                </c:pt>
                <c:pt idx="15">
                  <c:v>252.0</c:v>
                </c:pt>
                <c:pt idx="16">
                  <c:v>267.0</c:v>
                </c:pt>
                <c:pt idx="17">
                  <c:v>215.0</c:v>
                </c:pt>
                <c:pt idx="18">
                  <c:v>157.0</c:v>
                </c:pt>
                <c:pt idx="19">
                  <c:v>115.0</c:v>
                </c:pt>
                <c:pt idx="20">
                  <c:v>91.0</c:v>
                </c:pt>
                <c:pt idx="21">
                  <c:v>105.0</c:v>
                </c:pt>
                <c:pt idx="22">
                  <c:v>62.0</c:v>
                </c:pt>
                <c:pt idx="23">
                  <c:v>94.0</c:v>
                </c:pt>
                <c:pt idx="24">
                  <c:v>55.0</c:v>
                </c:pt>
                <c:pt idx="25">
                  <c:v>66.0</c:v>
                </c:pt>
                <c:pt idx="26">
                  <c:v>79.0</c:v>
                </c:pt>
                <c:pt idx="27">
                  <c:v>46.0</c:v>
                </c:pt>
                <c:pt idx="28">
                  <c:v>62.0</c:v>
                </c:pt>
                <c:pt idx="29">
                  <c:v>56.0</c:v>
                </c:pt>
                <c:pt idx="30">
                  <c:v>74.0</c:v>
                </c:pt>
                <c:pt idx="31">
                  <c:v>68.0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'980046'!$F$469:$F$500</c:f>
              <c:numCache>
                <c:formatCode>0</c:formatCode>
                <c:ptCount val="32"/>
                <c:pt idx="0">
                  <c:v>47.9446905564238</c:v>
                </c:pt>
                <c:pt idx="1">
                  <c:v>48.49868401528399</c:v>
                </c:pt>
                <c:pt idx="2">
                  <c:v>49.10379619529635</c:v>
                </c:pt>
                <c:pt idx="3">
                  <c:v>49.76321022243595</c:v>
                </c:pt>
                <c:pt idx="4">
                  <c:v>50.63467805605394</c:v>
                </c:pt>
                <c:pt idx="5">
                  <c:v>51.97402594385126</c:v>
                </c:pt>
                <c:pt idx="6">
                  <c:v>54.69384190365937</c:v>
                </c:pt>
                <c:pt idx="7">
                  <c:v>60.36519525021787</c:v>
                </c:pt>
                <c:pt idx="8">
                  <c:v>71.34210505381597</c:v>
                </c:pt>
                <c:pt idx="9">
                  <c:v>90.26168694340918</c:v>
                </c:pt>
                <c:pt idx="10">
                  <c:v>117.6650685173419</c:v>
                </c:pt>
                <c:pt idx="11">
                  <c:v>155.3467451825094</c:v>
                </c:pt>
                <c:pt idx="12">
                  <c:v>197.0241603042888</c:v>
                </c:pt>
                <c:pt idx="13">
                  <c:v>232.6130643081818</c:v>
                </c:pt>
                <c:pt idx="14">
                  <c:v>256.703052742736</c:v>
                </c:pt>
                <c:pt idx="15">
                  <c:v>259.4466460461514</c:v>
                </c:pt>
                <c:pt idx="16">
                  <c:v>239.8526181256703</c:v>
                </c:pt>
                <c:pt idx="17">
                  <c:v>204.6662691793238</c:v>
                </c:pt>
                <c:pt idx="18">
                  <c:v>166.96474779995</c:v>
                </c:pt>
                <c:pt idx="19">
                  <c:v>129.7053952504838</c:v>
                </c:pt>
                <c:pt idx="20">
                  <c:v>100.3667610151719</c:v>
                </c:pt>
                <c:pt idx="21">
                  <c:v>81.21193200388424</c:v>
                </c:pt>
                <c:pt idx="22">
                  <c:v>70.03104977192606</c:v>
                </c:pt>
                <c:pt idx="23">
                  <c:v>64.9348453065848</c:v>
                </c:pt>
                <c:pt idx="24">
                  <c:v>63.10896724817678</c:v>
                </c:pt>
                <c:pt idx="25">
                  <c:v>62.65943738395784</c:v>
                </c:pt>
                <c:pt idx="26">
                  <c:v>62.83999562139442</c:v>
                </c:pt>
                <c:pt idx="27">
                  <c:v>63.31653040770841</c:v>
                </c:pt>
                <c:pt idx="28">
                  <c:v>63.81321048583565</c:v>
                </c:pt>
                <c:pt idx="29">
                  <c:v>64.4019691802308</c:v>
                </c:pt>
                <c:pt idx="30">
                  <c:v>64.96277325659321</c:v>
                </c:pt>
                <c:pt idx="31">
                  <c:v>65.50494319943843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7427768"/>
        <c:axId val="1797424600"/>
      </c:scatterChart>
      <c:valAx>
        <c:axId val="1797427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97424600"/>
        <c:crosses val="autoZero"/>
        <c:crossBetween val="midCat"/>
      </c:valAx>
      <c:valAx>
        <c:axId val="1797424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7427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'980046'!$E$519:$E$550</c:f>
              <c:numCache>
                <c:formatCode>General</c:formatCode>
                <c:ptCount val="32"/>
                <c:pt idx="0">
                  <c:v>46.0</c:v>
                </c:pt>
                <c:pt idx="1">
                  <c:v>49.0</c:v>
                </c:pt>
                <c:pt idx="2">
                  <c:v>56.0</c:v>
                </c:pt>
                <c:pt idx="3">
                  <c:v>45.0</c:v>
                </c:pt>
                <c:pt idx="4">
                  <c:v>58.0</c:v>
                </c:pt>
                <c:pt idx="5">
                  <c:v>67.0</c:v>
                </c:pt>
                <c:pt idx="6">
                  <c:v>52.0</c:v>
                </c:pt>
                <c:pt idx="7">
                  <c:v>69.0</c:v>
                </c:pt>
                <c:pt idx="8">
                  <c:v>87.0</c:v>
                </c:pt>
                <c:pt idx="9">
                  <c:v>111.0</c:v>
                </c:pt>
                <c:pt idx="10">
                  <c:v>140.0</c:v>
                </c:pt>
                <c:pt idx="11">
                  <c:v>173.0</c:v>
                </c:pt>
                <c:pt idx="12">
                  <c:v>201.0</c:v>
                </c:pt>
                <c:pt idx="13">
                  <c:v>236.0</c:v>
                </c:pt>
                <c:pt idx="14">
                  <c:v>286.0</c:v>
                </c:pt>
                <c:pt idx="15">
                  <c:v>263.0</c:v>
                </c:pt>
                <c:pt idx="16">
                  <c:v>251.0</c:v>
                </c:pt>
                <c:pt idx="17">
                  <c:v>226.0</c:v>
                </c:pt>
                <c:pt idx="18">
                  <c:v>165.0</c:v>
                </c:pt>
                <c:pt idx="19">
                  <c:v>126.0</c:v>
                </c:pt>
                <c:pt idx="20">
                  <c:v>115.0</c:v>
                </c:pt>
                <c:pt idx="21">
                  <c:v>94.0</c:v>
                </c:pt>
                <c:pt idx="22">
                  <c:v>74.0</c:v>
                </c:pt>
                <c:pt idx="23">
                  <c:v>69.0</c:v>
                </c:pt>
                <c:pt idx="24">
                  <c:v>68.0</c:v>
                </c:pt>
                <c:pt idx="25">
                  <c:v>66.0</c:v>
                </c:pt>
                <c:pt idx="26">
                  <c:v>60.0</c:v>
                </c:pt>
                <c:pt idx="27">
                  <c:v>51.0</c:v>
                </c:pt>
                <c:pt idx="28">
                  <c:v>61.0</c:v>
                </c:pt>
                <c:pt idx="29">
                  <c:v>65.0</c:v>
                </c:pt>
                <c:pt idx="30">
                  <c:v>70.0</c:v>
                </c:pt>
                <c:pt idx="31">
                  <c:v>56.0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'980046'!$F$519:$F$550</c:f>
              <c:numCache>
                <c:formatCode>0</c:formatCode>
                <c:ptCount val="32"/>
                <c:pt idx="0">
                  <c:v>49.98724795565218</c:v>
                </c:pt>
                <c:pt idx="1">
                  <c:v>50.41809244489712</c:v>
                </c:pt>
                <c:pt idx="2">
                  <c:v>50.95237699223826</c:v>
                </c:pt>
                <c:pt idx="3">
                  <c:v>51.68742468009182</c:v>
                </c:pt>
                <c:pt idx="4">
                  <c:v>52.94526566456246</c:v>
                </c:pt>
                <c:pt idx="5">
                  <c:v>55.17870487793127</c:v>
                </c:pt>
                <c:pt idx="6">
                  <c:v>59.73805799239156</c:v>
                </c:pt>
                <c:pt idx="7">
                  <c:v>68.4992663618682</c:v>
                </c:pt>
                <c:pt idx="8">
                  <c:v>83.63532284770066</c:v>
                </c:pt>
                <c:pt idx="9">
                  <c:v>106.8873782905964</c:v>
                </c:pt>
                <c:pt idx="10">
                  <c:v>137.262527095019</c:v>
                </c:pt>
                <c:pt idx="11">
                  <c:v>175.3778099220072</c:v>
                </c:pt>
                <c:pt idx="12">
                  <c:v>214.2642773603116</c:v>
                </c:pt>
                <c:pt idx="13">
                  <c:v>245.1864650208373</c:v>
                </c:pt>
                <c:pt idx="14">
                  <c:v>264.3491553202098</c:v>
                </c:pt>
                <c:pt idx="15">
                  <c:v>264.418790412702</c:v>
                </c:pt>
                <c:pt idx="16">
                  <c:v>245.2545834051491</c:v>
                </c:pt>
                <c:pt idx="17">
                  <c:v>212.4408053604779</c:v>
                </c:pt>
                <c:pt idx="18">
                  <c:v>176.866159827905</c:v>
                </c:pt>
                <c:pt idx="19">
                  <c:v>140.3415968692332</c:v>
                </c:pt>
                <c:pt idx="20">
                  <c:v>109.7503558301377</c:v>
                </c:pt>
                <c:pt idx="21">
                  <c:v>88.02405515750912</c:v>
                </c:pt>
                <c:pt idx="22">
                  <c:v>73.85142012267454</c:v>
                </c:pt>
                <c:pt idx="23">
                  <c:v>66.33172257183253</c:v>
                </c:pt>
                <c:pt idx="24">
                  <c:v>62.94639084317362</c:v>
                </c:pt>
                <c:pt idx="25">
                  <c:v>61.53073240725089</c:v>
                </c:pt>
                <c:pt idx="26">
                  <c:v>61.09866353066597</c:v>
                </c:pt>
                <c:pt idx="27">
                  <c:v>61.20548126599477</c:v>
                </c:pt>
                <c:pt idx="28">
                  <c:v>61.48836162630393</c:v>
                </c:pt>
                <c:pt idx="29">
                  <c:v>61.88489120422354</c:v>
                </c:pt>
                <c:pt idx="30">
                  <c:v>62.28250385276294</c:v>
                </c:pt>
                <c:pt idx="31">
                  <c:v>62.67243532476435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7381576"/>
        <c:axId val="1797378408"/>
      </c:scatterChart>
      <c:valAx>
        <c:axId val="1797381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97378408"/>
        <c:crosses val="autoZero"/>
        <c:crossBetween val="midCat"/>
      </c:valAx>
      <c:valAx>
        <c:axId val="1797378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7381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'980046'!$E$569:$E$600</c:f>
              <c:numCache>
                <c:formatCode>General</c:formatCode>
                <c:ptCount val="32"/>
                <c:pt idx="0">
                  <c:v>58.0</c:v>
                </c:pt>
                <c:pt idx="1">
                  <c:v>43.0</c:v>
                </c:pt>
                <c:pt idx="2">
                  <c:v>55.0</c:v>
                </c:pt>
                <c:pt idx="3">
                  <c:v>44.0</c:v>
                </c:pt>
                <c:pt idx="4">
                  <c:v>54.0</c:v>
                </c:pt>
                <c:pt idx="5">
                  <c:v>61.0</c:v>
                </c:pt>
                <c:pt idx="6">
                  <c:v>64.0</c:v>
                </c:pt>
                <c:pt idx="7">
                  <c:v>64.0</c:v>
                </c:pt>
                <c:pt idx="8">
                  <c:v>75.0</c:v>
                </c:pt>
                <c:pt idx="9">
                  <c:v>96.0</c:v>
                </c:pt>
                <c:pt idx="10">
                  <c:v>109.0</c:v>
                </c:pt>
                <c:pt idx="11">
                  <c:v>124.0</c:v>
                </c:pt>
                <c:pt idx="12">
                  <c:v>143.0</c:v>
                </c:pt>
                <c:pt idx="13">
                  <c:v>191.0</c:v>
                </c:pt>
                <c:pt idx="14">
                  <c:v>222.0</c:v>
                </c:pt>
                <c:pt idx="15">
                  <c:v>234.0</c:v>
                </c:pt>
                <c:pt idx="16">
                  <c:v>224.0</c:v>
                </c:pt>
                <c:pt idx="17">
                  <c:v>213.0</c:v>
                </c:pt>
                <c:pt idx="18">
                  <c:v>182.0</c:v>
                </c:pt>
                <c:pt idx="19">
                  <c:v>132.0</c:v>
                </c:pt>
                <c:pt idx="20">
                  <c:v>101.0</c:v>
                </c:pt>
                <c:pt idx="21">
                  <c:v>86.0</c:v>
                </c:pt>
                <c:pt idx="22">
                  <c:v>66.0</c:v>
                </c:pt>
                <c:pt idx="23">
                  <c:v>76.0</c:v>
                </c:pt>
                <c:pt idx="24">
                  <c:v>81.0</c:v>
                </c:pt>
                <c:pt idx="25">
                  <c:v>59.0</c:v>
                </c:pt>
                <c:pt idx="26">
                  <c:v>57.0</c:v>
                </c:pt>
                <c:pt idx="27">
                  <c:v>71.0</c:v>
                </c:pt>
                <c:pt idx="28">
                  <c:v>67.0</c:v>
                </c:pt>
                <c:pt idx="29">
                  <c:v>56.0</c:v>
                </c:pt>
                <c:pt idx="30">
                  <c:v>80.0</c:v>
                </c:pt>
                <c:pt idx="31">
                  <c:v>55.0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'980046'!$F$569:$F$600</c:f>
              <c:numCache>
                <c:formatCode>0</c:formatCode>
                <c:ptCount val="32"/>
                <c:pt idx="0">
                  <c:v>52.66646292950535</c:v>
                </c:pt>
                <c:pt idx="1">
                  <c:v>53.05074424506711</c:v>
                </c:pt>
                <c:pt idx="2">
                  <c:v>53.47057612589424</c:v>
                </c:pt>
                <c:pt idx="3">
                  <c:v>53.92729608635033</c:v>
                </c:pt>
                <c:pt idx="4">
                  <c:v>54.5265555765969</c:v>
                </c:pt>
                <c:pt idx="5">
                  <c:v>55.43695530406763</c:v>
                </c:pt>
                <c:pt idx="6">
                  <c:v>57.26945033354282</c:v>
                </c:pt>
                <c:pt idx="7">
                  <c:v>61.08960038207154</c:v>
                </c:pt>
                <c:pt idx="8">
                  <c:v>68.5581480430762</c:v>
                </c:pt>
                <c:pt idx="9">
                  <c:v>81.69406184769103</c:v>
                </c:pt>
                <c:pt idx="10">
                  <c:v>101.304971622713</c:v>
                </c:pt>
                <c:pt idx="11">
                  <c:v>129.4699871249341</c:v>
                </c:pt>
                <c:pt idx="12">
                  <c:v>162.6572523570002</c:v>
                </c:pt>
                <c:pt idx="13">
                  <c:v>193.8331995272067</c:v>
                </c:pt>
                <c:pt idx="14">
                  <c:v>219.3830792596653</c:v>
                </c:pt>
                <c:pt idx="15">
                  <c:v>230.226961025078</c:v>
                </c:pt>
                <c:pt idx="16">
                  <c:v>222.9056263910465</c:v>
                </c:pt>
                <c:pt idx="17">
                  <c:v>200.0427851228401</c:v>
                </c:pt>
                <c:pt idx="18">
                  <c:v>170.8657782805385</c:v>
                </c:pt>
                <c:pt idx="19">
                  <c:v>138.3339147938613</c:v>
                </c:pt>
                <c:pt idx="20">
                  <c:v>109.7218123640119</c:v>
                </c:pt>
                <c:pt idx="21">
                  <c:v>88.88193537364853</c:v>
                </c:pt>
                <c:pt idx="22">
                  <c:v>75.19435564817855</c:v>
                </c:pt>
                <c:pt idx="23">
                  <c:v>68.00215602694041</c:v>
                </c:pt>
                <c:pt idx="24">
                  <c:v>64.8457142891053</c:v>
                </c:pt>
                <c:pt idx="25">
                  <c:v>63.58578408772145</c:v>
                </c:pt>
                <c:pt idx="26">
                  <c:v>63.25109260842853</c:v>
                </c:pt>
                <c:pt idx="27">
                  <c:v>63.40112297440815</c:v>
                </c:pt>
                <c:pt idx="28">
                  <c:v>63.69217257816053</c:v>
                </c:pt>
                <c:pt idx="29">
                  <c:v>64.08161966396507</c:v>
                </c:pt>
                <c:pt idx="30">
                  <c:v>64.46582566207813</c:v>
                </c:pt>
                <c:pt idx="31">
                  <c:v>64.8405954284964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7334472"/>
        <c:axId val="1797331304"/>
      </c:scatterChart>
      <c:valAx>
        <c:axId val="1797334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97331304"/>
        <c:crosses val="autoZero"/>
        <c:crossBetween val="midCat"/>
      </c:valAx>
      <c:valAx>
        <c:axId val="1797331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7334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'980046'!$E$619:$E$650</c:f>
              <c:numCache>
                <c:formatCode>General</c:formatCode>
                <c:ptCount val="32"/>
                <c:pt idx="0">
                  <c:v>38.0</c:v>
                </c:pt>
                <c:pt idx="1">
                  <c:v>42.0</c:v>
                </c:pt>
                <c:pt idx="2">
                  <c:v>40.0</c:v>
                </c:pt>
                <c:pt idx="3">
                  <c:v>47.0</c:v>
                </c:pt>
                <c:pt idx="4">
                  <c:v>47.0</c:v>
                </c:pt>
                <c:pt idx="5">
                  <c:v>59.0</c:v>
                </c:pt>
                <c:pt idx="6">
                  <c:v>65.0</c:v>
                </c:pt>
                <c:pt idx="7">
                  <c:v>66.0</c:v>
                </c:pt>
                <c:pt idx="8">
                  <c:v>73.0</c:v>
                </c:pt>
                <c:pt idx="9">
                  <c:v>96.0</c:v>
                </c:pt>
                <c:pt idx="10">
                  <c:v>108.0</c:v>
                </c:pt>
                <c:pt idx="11">
                  <c:v>124.0</c:v>
                </c:pt>
                <c:pt idx="12">
                  <c:v>158.0</c:v>
                </c:pt>
                <c:pt idx="13">
                  <c:v>186.0</c:v>
                </c:pt>
                <c:pt idx="14">
                  <c:v>239.0</c:v>
                </c:pt>
                <c:pt idx="15">
                  <c:v>227.0</c:v>
                </c:pt>
                <c:pt idx="16">
                  <c:v>238.0</c:v>
                </c:pt>
                <c:pt idx="17">
                  <c:v>199.0</c:v>
                </c:pt>
                <c:pt idx="18">
                  <c:v>174.0</c:v>
                </c:pt>
                <c:pt idx="19">
                  <c:v>115.0</c:v>
                </c:pt>
                <c:pt idx="20">
                  <c:v>89.0</c:v>
                </c:pt>
                <c:pt idx="21">
                  <c:v>85.0</c:v>
                </c:pt>
                <c:pt idx="22">
                  <c:v>81.0</c:v>
                </c:pt>
                <c:pt idx="23">
                  <c:v>65.0</c:v>
                </c:pt>
                <c:pt idx="24">
                  <c:v>73.0</c:v>
                </c:pt>
                <c:pt idx="25">
                  <c:v>51.0</c:v>
                </c:pt>
                <c:pt idx="26">
                  <c:v>50.0</c:v>
                </c:pt>
                <c:pt idx="27">
                  <c:v>69.0</c:v>
                </c:pt>
                <c:pt idx="28">
                  <c:v>73.0</c:v>
                </c:pt>
                <c:pt idx="29">
                  <c:v>75.0</c:v>
                </c:pt>
                <c:pt idx="30">
                  <c:v>55.0</c:v>
                </c:pt>
                <c:pt idx="31">
                  <c:v>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'980046'!$F$619:$F$650</c:f>
              <c:numCache>
                <c:formatCode>0</c:formatCode>
                <c:ptCount val="32"/>
                <c:pt idx="0">
                  <c:v>45.01314209053537</c:v>
                </c:pt>
                <c:pt idx="1">
                  <c:v>45.66449125709121</c:v>
                </c:pt>
                <c:pt idx="2">
                  <c:v>46.37501438869405</c:v>
                </c:pt>
                <c:pt idx="3">
                  <c:v>47.14057079221246</c:v>
                </c:pt>
                <c:pt idx="4">
                  <c:v>48.11438646866817</c:v>
                </c:pt>
                <c:pt idx="5">
                  <c:v>49.51349159384306</c:v>
                </c:pt>
                <c:pt idx="6">
                  <c:v>52.14581485745455</c:v>
                </c:pt>
                <c:pt idx="7">
                  <c:v>57.28600347312482</c:v>
                </c:pt>
                <c:pt idx="8">
                  <c:v>66.77134722281679</c:v>
                </c:pt>
                <c:pt idx="9">
                  <c:v>82.61074098496737</c:v>
                </c:pt>
                <c:pt idx="10">
                  <c:v>105.1493288901195</c:v>
                </c:pt>
                <c:pt idx="11">
                  <c:v>135.988979184601</c:v>
                </c:pt>
                <c:pt idx="12">
                  <c:v>170.4563897795496</c:v>
                </c:pt>
                <c:pt idx="13">
                  <c:v>200.8779507722822</c:v>
                </c:pt>
                <c:pt idx="14">
                  <c:v>223.4430882565652</c:v>
                </c:pt>
                <c:pt idx="15">
                  <c:v>229.8266615215532</c:v>
                </c:pt>
                <c:pt idx="16">
                  <c:v>218.0466681566034</c:v>
                </c:pt>
                <c:pt idx="17">
                  <c:v>192.1076515713399</c:v>
                </c:pt>
                <c:pt idx="18">
                  <c:v>161.8351322989365</c:v>
                </c:pt>
                <c:pt idx="19">
                  <c:v>129.7996477226897</c:v>
                </c:pt>
                <c:pt idx="20">
                  <c:v>102.7611930162792</c:v>
                </c:pt>
                <c:pt idx="21">
                  <c:v>83.76878413620707</c:v>
                </c:pt>
                <c:pt idx="22">
                  <c:v>71.75431219697428</c:v>
                </c:pt>
                <c:pt idx="23">
                  <c:v>65.74532980861398</c:v>
                </c:pt>
                <c:pt idx="24">
                  <c:v>63.32625144702438</c:v>
                </c:pt>
                <c:pt idx="25">
                  <c:v>62.56292099608667</c:v>
                </c:pt>
                <c:pt idx="26">
                  <c:v>62.62193730612177</c:v>
                </c:pt>
                <c:pt idx="27">
                  <c:v>63.10832188950828</c:v>
                </c:pt>
                <c:pt idx="28">
                  <c:v>63.66684987877696</c:v>
                </c:pt>
                <c:pt idx="29">
                  <c:v>64.34881212227377</c:v>
                </c:pt>
                <c:pt idx="30">
                  <c:v>65.00503371759727</c:v>
                </c:pt>
                <c:pt idx="31">
                  <c:v>65.64127693955484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7288664"/>
        <c:axId val="1797285496"/>
      </c:scatterChart>
      <c:valAx>
        <c:axId val="1797288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97285496"/>
        <c:crosses val="autoZero"/>
        <c:crossBetween val="midCat"/>
      </c:valAx>
      <c:valAx>
        <c:axId val="1797285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7288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'980046'!$E$669:$E$700</c:f>
              <c:numCache>
                <c:formatCode>General</c:formatCode>
                <c:ptCount val="32"/>
                <c:pt idx="0">
                  <c:v>41.0</c:v>
                </c:pt>
                <c:pt idx="1">
                  <c:v>52.0</c:v>
                </c:pt>
                <c:pt idx="2">
                  <c:v>44.0</c:v>
                </c:pt>
                <c:pt idx="3">
                  <c:v>54.0</c:v>
                </c:pt>
                <c:pt idx="4">
                  <c:v>67.0</c:v>
                </c:pt>
                <c:pt idx="5">
                  <c:v>60.0</c:v>
                </c:pt>
                <c:pt idx="6">
                  <c:v>67.0</c:v>
                </c:pt>
                <c:pt idx="7">
                  <c:v>64.0</c:v>
                </c:pt>
                <c:pt idx="8">
                  <c:v>77.0</c:v>
                </c:pt>
                <c:pt idx="9">
                  <c:v>78.0</c:v>
                </c:pt>
                <c:pt idx="10">
                  <c:v>106.0</c:v>
                </c:pt>
                <c:pt idx="11">
                  <c:v>134.0</c:v>
                </c:pt>
                <c:pt idx="12">
                  <c:v>152.0</c:v>
                </c:pt>
                <c:pt idx="13">
                  <c:v>168.0</c:v>
                </c:pt>
                <c:pt idx="14">
                  <c:v>233.0</c:v>
                </c:pt>
                <c:pt idx="15">
                  <c:v>191.0</c:v>
                </c:pt>
                <c:pt idx="16">
                  <c:v>221.0</c:v>
                </c:pt>
                <c:pt idx="17">
                  <c:v>168.0</c:v>
                </c:pt>
                <c:pt idx="18">
                  <c:v>157.0</c:v>
                </c:pt>
                <c:pt idx="19">
                  <c:v>134.0</c:v>
                </c:pt>
                <c:pt idx="20">
                  <c:v>137.0</c:v>
                </c:pt>
                <c:pt idx="21">
                  <c:v>85.0</c:v>
                </c:pt>
                <c:pt idx="22">
                  <c:v>92.0</c:v>
                </c:pt>
                <c:pt idx="23">
                  <c:v>68.0</c:v>
                </c:pt>
                <c:pt idx="24">
                  <c:v>70.0</c:v>
                </c:pt>
                <c:pt idx="25">
                  <c:v>70.0</c:v>
                </c:pt>
                <c:pt idx="26">
                  <c:v>54.0</c:v>
                </c:pt>
                <c:pt idx="27">
                  <c:v>54.0</c:v>
                </c:pt>
                <c:pt idx="28">
                  <c:v>67.0</c:v>
                </c:pt>
                <c:pt idx="29">
                  <c:v>64.0</c:v>
                </c:pt>
                <c:pt idx="30">
                  <c:v>71.0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'980046'!$F$669:$F$700</c:f>
              <c:numCache>
                <c:formatCode>0</c:formatCode>
                <c:ptCount val="32"/>
                <c:pt idx="0">
                  <c:v>49.79202082152172</c:v>
                </c:pt>
                <c:pt idx="1">
                  <c:v>50.35522212440642</c:v>
                </c:pt>
                <c:pt idx="2">
                  <c:v>51.0099341559916</c:v>
                </c:pt>
                <c:pt idx="3">
                  <c:v>51.79936688095906</c:v>
                </c:pt>
                <c:pt idx="4">
                  <c:v>52.93684384247696</c:v>
                </c:pt>
                <c:pt idx="5">
                  <c:v>54.67549493639402</c:v>
                </c:pt>
                <c:pt idx="6">
                  <c:v>57.86238356834158</c:v>
                </c:pt>
                <c:pt idx="7">
                  <c:v>63.57293239978924</c:v>
                </c:pt>
                <c:pt idx="8">
                  <c:v>73.06200261166988</c:v>
                </c:pt>
                <c:pt idx="9">
                  <c:v>87.4213839471524</c:v>
                </c:pt>
                <c:pt idx="10">
                  <c:v>106.2756748134677</c:v>
                </c:pt>
                <c:pt idx="11">
                  <c:v>130.5586236452934</c:v>
                </c:pt>
                <c:pt idx="12">
                  <c:v>156.7163434401223</c:v>
                </c:pt>
                <c:pt idx="13">
                  <c:v>179.6977282474085</c:v>
                </c:pt>
                <c:pt idx="14">
                  <c:v>197.6622180262197</c:v>
                </c:pt>
                <c:pt idx="15">
                  <c:v>205.0477261515381</c:v>
                </c:pt>
                <c:pt idx="16">
                  <c:v>199.9797370726126</c:v>
                </c:pt>
                <c:pt idx="17">
                  <c:v>184.029079927749</c:v>
                </c:pt>
                <c:pt idx="18">
                  <c:v>162.9575985345908</c:v>
                </c:pt>
                <c:pt idx="19">
                  <c:v>138.1357322990642</c:v>
                </c:pt>
                <c:pt idx="20">
                  <c:v>114.5387459608337</c:v>
                </c:pt>
                <c:pt idx="21">
                  <c:v>95.55681162118305</c:v>
                </c:pt>
                <c:pt idx="22">
                  <c:v>81.46022733191684</c:v>
                </c:pt>
                <c:pt idx="23">
                  <c:v>72.86410860841427</c:v>
                </c:pt>
                <c:pt idx="24">
                  <c:v>68.38151904258467</c:v>
                </c:pt>
                <c:pt idx="25">
                  <c:v>66.15560254811774</c:v>
                </c:pt>
                <c:pt idx="26">
                  <c:v>65.214985766754</c:v>
                </c:pt>
                <c:pt idx="27">
                  <c:v>65.11189049398656</c:v>
                </c:pt>
                <c:pt idx="28">
                  <c:v>65.3789788254673</c:v>
                </c:pt>
                <c:pt idx="29">
                  <c:v>65.85435677479562</c:v>
                </c:pt>
                <c:pt idx="30">
                  <c:v>66.36870100275806</c:v>
                </c:pt>
                <c:pt idx="31">
                  <c:v>66.88657885196466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0904696"/>
        <c:axId val="1800907864"/>
      </c:scatterChart>
      <c:valAx>
        <c:axId val="1800904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0907864"/>
        <c:crosses val="autoZero"/>
        <c:crossBetween val="midCat"/>
      </c:valAx>
      <c:valAx>
        <c:axId val="1800907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0904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'980046'!$E$719:$E$750</c:f>
              <c:numCache>
                <c:formatCode>General</c:formatCode>
                <c:ptCount val="32"/>
                <c:pt idx="0">
                  <c:v>29.0</c:v>
                </c:pt>
                <c:pt idx="1">
                  <c:v>58.0</c:v>
                </c:pt>
                <c:pt idx="2">
                  <c:v>41.0</c:v>
                </c:pt>
                <c:pt idx="3">
                  <c:v>46.0</c:v>
                </c:pt>
                <c:pt idx="4">
                  <c:v>56.0</c:v>
                </c:pt>
                <c:pt idx="5">
                  <c:v>72.0</c:v>
                </c:pt>
                <c:pt idx="6">
                  <c:v>50.0</c:v>
                </c:pt>
                <c:pt idx="7">
                  <c:v>68.0</c:v>
                </c:pt>
                <c:pt idx="8">
                  <c:v>69.0</c:v>
                </c:pt>
                <c:pt idx="9">
                  <c:v>85.0</c:v>
                </c:pt>
                <c:pt idx="10">
                  <c:v>100.0</c:v>
                </c:pt>
                <c:pt idx="11">
                  <c:v>116.0</c:v>
                </c:pt>
                <c:pt idx="12">
                  <c:v>132.0</c:v>
                </c:pt>
                <c:pt idx="13">
                  <c:v>184.0</c:v>
                </c:pt>
                <c:pt idx="14">
                  <c:v>181.0</c:v>
                </c:pt>
                <c:pt idx="15">
                  <c:v>226.0</c:v>
                </c:pt>
                <c:pt idx="16">
                  <c:v>216.0</c:v>
                </c:pt>
                <c:pt idx="17">
                  <c:v>189.0</c:v>
                </c:pt>
                <c:pt idx="18">
                  <c:v>184.0</c:v>
                </c:pt>
                <c:pt idx="19">
                  <c:v>162.0</c:v>
                </c:pt>
                <c:pt idx="20">
                  <c:v>132.0</c:v>
                </c:pt>
                <c:pt idx="21">
                  <c:v>105.0</c:v>
                </c:pt>
                <c:pt idx="22">
                  <c:v>103.0</c:v>
                </c:pt>
                <c:pt idx="23">
                  <c:v>77.0</c:v>
                </c:pt>
                <c:pt idx="24">
                  <c:v>60.0</c:v>
                </c:pt>
                <c:pt idx="25">
                  <c:v>60.0</c:v>
                </c:pt>
                <c:pt idx="26">
                  <c:v>69.0</c:v>
                </c:pt>
                <c:pt idx="27">
                  <c:v>75.0</c:v>
                </c:pt>
                <c:pt idx="28">
                  <c:v>72.0</c:v>
                </c:pt>
                <c:pt idx="29">
                  <c:v>60.0</c:v>
                </c:pt>
                <c:pt idx="30">
                  <c:v>61.0</c:v>
                </c:pt>
                <c:pt idx="31">
                  <c:v>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'980046'!$F$719:$F$750</c:f>
              <c:numCache>
                <c:formatCode>0</c:formatCode>
                <c:ptCount val="32"/>
                <c:pt idx="0">
                  <c:v>44.35541770919296</c:v>
                </c:pt>
                <c:pt idx="1">
                  <c:v>45.05096915216433</c:v>
                </c:pt>
                <c:pt idx="2">
                  <c:v>45.84820993663961</c:v>
                </c:pt>
                <c:pt idx="3">
                  <c:v>46.77655053309171</c:v>
                </c:pt>
                <c:pt idx="4">
                  <c:v>48.04008020408582</c:v>
                </c:pt>
                <c:pt idx="5">
                  <c:v>49.85521042224699</c:v>
                </c:pt>
                <c:pt idx="6">
                  <c:v>53.01149761034991</c:v>
                </c:pt>
                <c:pt idx="7">
                  <c:v>58.45987104022217</c:v>
                </c:pt>
                <c:pt idx="8">
                  <c:v>67.32955484547207</c:v>
                </c:pt>
                <c:pt idx="9">
                  <c:v>80.67842799649698</c:v>
                </c:pt>
                <c:pt idx="10">
                  <c:v>98.34656723302255</c:v>
                </c:pt>
                <c:pt idx="11">
                  <c:v>121.614363242879</c:v>
                </c:pt>
                <c:pt idx="12">
                  <c:v>147.7228244671882</c:v>
                </c:pt>
                <c:pt idx="13">
                  <c:v>172.2483204581354</c:v>
                </c:pt>
                <c:pt idx="14">
                  <c:v>193.9984094968325</c:v>
                </c:pt>
                <c:pt idx="15">
                  <c:v>207.1937822820647</c:v>
                </c:pt>
                <c:pt idx="16">
                  <c:v>208.8506839126544</c:v>
                </c:pt>
                <c:pt idx="17">
                  <c:v>198.8835723947031</c:v>
                </c:pt>
                <c:pt idx="18">
                  <c:v>181.4485346440257</c:v>
                </c:pt>
                <c:pt idx="19">
                  <c:v>157.7869412423145</c:v>
                </c:pt>
                <c:pt idx="20">
                  <c:v>132.5974894093478</c:v>
                </c:pt>
                <c:pt idx="21">
                  <c:v>110.1143258832426</c:v>
                </c:pt>
                <c:pt idx="22">
                  <c:v>91.56139159720672</c:v>
                </c:pt>
                <c:pt idx="23">
                  <c:v>78.89426438223678</c:v>
                </c:pt>
                <c:pt idx="24">
                  <c:v>71.4334060260809</c:v>
                </c:pt>
                <c:pt idx="25">
                  <c:v>67.14781189026315</c:v>
                </c:pt>
                <c:pt idx="26">
                  <c:v>64.83133443201908</c:v>
                </c:pt>
                <c:pt idx="27">
                  <c:v>63.98979587250224</c:v>
                </c:pt>
                <c:pt idx="28">
                  <c:v>63.98871342701064</c:v>
                </c:pt>
                <c:pt idx="29">
                  <c:v>64.39592666760061</c:v>
                </c:pt>
                <c:pt idx="30">
                  <c:v>64.96107308892007</c:v>
                </c:pt>
                <c:pt idx="31">
                  <c:v>65.57513027426533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0950456"/>
        <c:axId val="1800953624"/>
      </c:scatterChart>
      <c:valAx>
        <c:axId val="1800950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0953624"/>
        <c:crosses val="autoZero"/>
        <c:crossBetween val="midCat"/>
      </c:valAx>
      <c:valAx>
        <c:axId val="1800953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09504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'980046'!$E$769:$E$800</c:f>
              <c:numCache>
                <c:formatCode>General</c:formatCode>
                <c:ptCount val="32"/>
                <c:pt idx="0">
                  <c:v>133.0</c:v>
                </c:pt>
                <c:pt idx="1">
                  <c:v>136.0</c:v>
                </c:pt>
                <c:pt idx="2">
                  <c:v>122.0</c:v>
                </c:pt>
                <c:pt idx="3">
                  <c:v>136.0</c:v>
                </c:pt>
                <c:pt idx="4">
                  <c:v>149.0</c:v>
                </c:pt>
                <c:pt idx="5">
                  <c:v>150.0</c:v>
                </c:pt>
                <c:pt idx="6">
                  <c:v>160.0</c:v>
                </c:pt>
                <c:pt idx="7">
                  <c:v>163.0</c:v>
                </c:pt>
                <c:pt idx="8">
                  <c:v>184.0</c:v>
                </c:pt>
                <c:pt idx="9">
                  <c:v>192.0</c:v>
                </c:pt>
                <c:pt idx="10">
                  <c:v>230.0</c:v>
                </c:pt>
                <c:pt idx="11">
                  <c:v>238.0</c:v>
                </c:pt>
                <c:pt idx="12">
                  <c:v>247.0</c:v>
                </c:pt>
                <c:pt idx="13">
                  <c:v>303.0</c:v>
                </c:pt>
                <c:pt idx="14">
                  <c:v>346.0</c:v>
                </c:pt>
                <c:pt idx="15">
                  <c:v>340.0</c:v>
                </c:pt>
                <c:pt idx="16">
                  <c:v>371.0</c:v>
                </c:pt>
                <c:pt idx="17">
                  <c:v>367.0</c:v>
                </c:pt>
                <c:pt idx="18">
                  <c:v>319.0</c:v>
                </c:pt>
                <c:pt idx="19">
                  <c:v>313.0</c:v>
                </c:pt>
                <c:pt idx="20">
                  <c:v>258.0</c:v>
                </c:pt>
                <c:pt idx="21">
                  <c:v>229.0</c:v>
                </c:pt>
                <c:pt idx="22">
                  <c:v>205.0</c:v>
                </c:pt>
                <c:pt idx="23">
                  <c:v>208.0</c:v>
                </c:pt>
                <c:pt idx="24">
                  <c:v>202.0</c:v>
                </c:pt>
                <c:pt idx="25">
                  <c:v>177.0</c:v>
                </c:pt>
                <c:pt idx="26">
                  <c:v>160.0</c:v>
                </c:pt>
                <c:pt idx="27">
                  <c:v>144.0</c:v>
                </c:pt>
                <c:pt idx="28">
                  <c:v>188.0</c:v>
                </c:pt>
                <c:pt idx="29">
                  <c:v>201.0</c:v>
                </c:pt>
                <c:pt idx="30">
                  <c:v>185.0</c:v>
                </c:pt>
                <c:pt idx="31">
                  <c:v>212.0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'980046'!$F$769:$F$800</c:f>
              <c:numCache>
                <c:formatCode>0</c:formatCode>
                <c:ptCount val="32"/>
                <c:pt idx="0">
                  <c:v>134.4273302471204</c:v>
                </c:pt>
                <c:pt idx="1">
                  <c:v>136.0284920527068</c:v>
                </c:pt>
                <c:pt idx="2">
                  <c:v>137.8098571339151</c:v>
                </c:pt>
                <c:pt idx="3">
                  <c:v>139.7593781390344</c:v>
                </c:pt>
                <c:pt idx="4">
                  <c:v>142.1707984258515</c:v>
                </c:pt>
                <c:pt idx="5">
                  <c:v>145.2878237137163</c:v>
                </c:pt>
                <c:pt idx="6">
                  <c:v>150.2243777441671</c:v>
                </c:pt>
                <c:pt idx="7">
                  <c:v>158.157934868673</c:v>
                </c:pt>
                <c:pt idx="8">
                  <c:v>170.4620132674274</c:v>
                </c:pt>
                <c:pt idx="9">
                  <c:v>188.4031503847558</c:v>
                </c:pt>
                <c:pt idx="10">
                  <c:v>211.6779520895766</c:v>
                </c:pt>
                <c:pt idx="11">
                  <c:v>241.9531802982424</c:v>
                </c:pt>
                <c:pt idx="12">
                  <c:v>275.7268859122414</c:v>
                </c:pt>
                <c:pt idx="13">
                  <c:v>307.4938188315263</c:v>
                </c:pt>
                <c:pt idx="14">
                  <c:v>336.0043114735647</c:v>
                </c:pt>
                <c:pt idx="15">
                  <c:v>354.0483967109397</c:v>
                </c:pt>
                <c:pt idx="16">
                  <c:v>357.8319681860337</c:v>
                </c:pt>
                <c:pt idx="17">
                  <c:v>347.034085229713</c:v>
                </c:pt>
                <c:pt idx="18">
                  <c:v>326.5040460562763</c:v>
                </c:pt>
                <c:pt idx="19">
                  <c:v>297.783394177591</c:v>
                </c:pt>
                <c:pt idx="20">
                  <c:v>266.5669468660723</c:v>
                </c:pt>
                <c:pt idx="21">
                  <c:v>238.2249954258357</c:v>
                </c:pt>
                <c:pt idx="22">
                  <c:v>214.4884253612369</c:v>
                </c:pt>
                <c:pt idx="23">
                  <c:v>198.1016432777028</c:v>
                </c:pt>
                <c:pt idx="24">
                  <c:v>188.4270661852198</c:v>
                </c:pt>
                <c:pt idx="25">
                  <c:v>182.9602377633503</c:v>
                </c:pt>
                <c:pt idx="26">
                  <c:v>180.2142859170657</c:v>
                </c:pt>
                <c:pt idx="27">
                  <c:v>179.5711427501122</c:v>
                </c:pt>
                <c:pt idx="28">
                  <c:v>180.0773007584398</c:v>
                </c:pt>
                <c:pt idx="29">
                  <c:v>181.2656459320054</c:v>
                </c:pt>
                <c:pt idx="30">
                  <c:v>182.6676674605345</c:v>
                </c:pt>
                <c:pt idx="31">
                  <c:v>184.1315712813369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0996232"/>
        <c:axId val="1800999400"/>
      </c:scatterChart>
      <c:valAx>
        <c:axId val="1800996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0999400"/>
        <c:crosses val="autoZero"/>
        <c:crossBetween val="midCat"/>
      </c:valAx>
      <c:valAx>
        <c:axId val="1800999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0996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'980046'!$E$819:$E$850</c:f>
              <c:numCache>
                <c:formatCode>General</c:formatCode>
                <c:ptCount val="32"/>
                <c:pt idx="0">
                  <c:v>52.0</c:v>
                </c:pt>
                <c:pt idx="1">
                  <c:v>37.0</c:v>
                </c:pt>
                <c:pt idx="2">
                  <c:v>56.0</c:v>
                </c:pt>
                <c:pt idx="3">
                  <c:v>44.0</c:v>
                </c:pt>
                <c:pt idx="4">
                  <c:v>72.0</c:v>
                </c:pt>
                <c:pt idx="5">
                  <c:v>56.0</c:v>
                </c:pt>
                <c:pt idx="6">
                  <c:v>55.0</c:v>
                </c:pt>
                <c:pt idx="7">
                  <c:v>71.0</c:v>
                </c:pt>
                <c:pt idx="8">
                  <c:v>91.0</c:v>
                </c:pt>
                <c:pt idx="9">
                  <c:v>95.0</c:v>
                </c:pt>
                <c:pt idx="10">
                  <c:v>88.0</c:v>
                </c:pt>
                <c:pt idx="11">
                  <c:v>147.0</c:v>
                </c:pt>
                <c:pt idx="12">
                  <c:v>154.0</c:v>
                </c:pt>
                <c:pt idx="13">
                  <c:v>184.0</c:v>
                </c:pt>
                <c:pt idx="14">
                  <c:v>198.0</c:v>
                </c:pt>
                <c:pt idx="15">
                  <c:v>241.0</c:v>
                </c:pt>
                <c:pt idx="16">
                  <c:v>244.0</c:v>
                </c:pt>
                <c:pt idx="17">
                  <c:v>224.0</c:v>
                </c:pt>
                <c:pt idx="18">
                  <c:v>192.0</c:v>
                </c:pt>
                <c:pt idx="19">
                  <c:v>184.0</c:v>
                </c:pt>
                <c:pt idx="20">
                  <c:v>145.0</c:v>
                </c:pt>
                <c:pt idx="21">
                  <c:v>120.0</c:v>
                </c:pt>
                <c:pt idx="22">
                  <c:v>89.0</c:v>
                </c:pt>
                <c:pt idx="23">
                  <c:v>87.0</c:v>
                </c:pt>
                <c:pt idx="24">
                  <c:v>83.0</c:v>
                </c:pt>
                <c:pt idx="25">
                  <c:v>95.0</c:v>
                </c:pt>
                <c:pt idx="26">
                  <c:v>81.0</c:v>
                </c:pt>
                <c:pt idx="27">
                  <c:v>86.0</c:v>
                </c:pt>
                <c:pt idx="28">
                  <c:v>66.0</c:v>
                </c:pt>
                <c:pt idx="29">
                  <c:v>72.0</c:v>
                </c:pt>
                <c:pt idx="30">
                  <c:v>49.0</c:v>
                </c:pt>
                <c:pt idx="31">
                  <c:v>56.0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'980046'!$F$819:$F$850</c:f>
              <c:numCache>
                <c:formatCode>0</c:formatCode>
                <c:ptCount val="32"/>
                <c:pt idx="0">
                  <c:v>49.48487482036052</c:v>
                </c:pt>
                <c:pt idx="1">
                  <c:v>50.08599757194683</c:v>
                </c:pt>
                <c:pt idx="2">
                  <c:v>50.81188631122581</c:v>
                </c:pt>
                <c:pt idx="3">
                  <c:v>51.72600448307127</c:v>
                </c:pt>
                <c:pt idx="4">
                  <c:v>53.0733051529528</c:v>
                </c:pt>
                <c:pt idx="5">
                  <c:v>55.1114893487189</c:v>
                </c:pt>
                <c:pt idx="6">
                  <c:v>58.72489147589719</c:v>
                </c:pt>
                <c:pt idx="7">
                  <c:v>64.93802400667178</c:v>
                </c:pt>
                <c:pt idx="8">
                  <c:v>74.89475623587264</c:v>
                </c:pt>
                <c:pt idx="9">
                  <c:v>89.59963265558879</c:v>
                </c:pt>
                <c:pt idx="10">
                  <c:v>108.7331315537959</c:v>
                </c:pt>
                <c:pt idx="11">
                  <c:v>133.592175763056</c:v>
                </c:pt>
                <c:pt idx="12">
                  <c:v>161.2508656248173</c:v>
                </c:pt>
                <c:pt idx="13">
                  <c:v>187.1969034389406</c:v>
                </c:pt>
                <c:pt idx="14">
                  <c:v>210.4236395236017</c:v>
                </c:pt>
                <c:pt idx="15">
                  <c:v>225.0528377517916</c:v>
                </c:pt>
                <c:pt idx="16">
                  <c:v>227.9492411061915</c:v>
                </c:pt>
                <c:pt idx="17">
                  <c:v>218.7460775216385</c:v>
                </c:pt>
                <c:pt idx="18">
                  <c:v>201.3296923469169</c:v>
                </c:pt>
                <c:pt idx="19">
                  <c:v>176.7658111914617</c:v>
                </c:pt>
                <c:pt idx="20">
                  <c:v>149.6866167760767</c:v>
                </c:pt>
                <c:pt idx="21">
                  <c:v>124.612136705107</c:v>
                </c:pt>
                <c:pt idx="22">
                  <c:v>103.0357193382808</c:v>
                </c:pt>
                <c:pt idx="23">
                  <c:v>87.55767614903615</c:v>
                </c:pt>
                <c:pt idx="24">
                  <c:v>77.90190935388734</c:v>
                </c:pt>
                <c:pt idx="25">
                  <c:v>71.94475481301993</c:v>
                </c:pt>
                <c:pt idx="26">
                  <c:v>68.34221166255277</c:v>
                </c:pt>
                <c:pt idx="27">
                  <c:v>66.63011910275502</c:v>
                </c:pt>
                <c:pt idx="28">
                  <c:v>66.15354022222068</c:v>
                </c:pt>
                <c:pt idx="29">
                  <c:v>66.22137620218682</c:v>
                </c:pt>
                <c:pt idx="30">
                  <c:v>66.57575035732492</c:v>
                </c:pt>
                <c:pt idx="31">
                  <c:v>67.03667443181397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1041864"/>
        <c:axId val="1801045032"/>
      </c:scatterChart>
      <c:valAx>
        <c:axId val="1801041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1045032"/>
        <c:crosses val="autoZero"/>
        <c:crossBetween val="midCat"/>
      </c:valAx>
      <c:valAx>
        <c:axId val="1801045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1041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'980046'!$E$869:$E$900</c:f>
              <c:numCache>
                <c:formatCode>General</c:formatCode>
                <c:ptCount val="32"/>
                <c:pt idx="0">
                  <c:v>56.0</c:v>
                </c:pt>
                <c:pt idx="1">
                  <c:v>33.0</c:v>
                </c:pt>
                <c:pt idx="2">
                  <c:v>52.0</c:v>
                </c:pt>
                <c:pt idx="3">
                  <c:v>50.0</c:v>
                </c:pt>
                <c:pt idx="4">
                  <c:v>53.0</c:v>
                </c:pt>
                <c:pt idx="5">
                  <c:v>53.0</c:v>
                </c:pt>
                <c:pt idx="6">
                  <c:v>56.0</c:v>
                </c:pt>
                <c:pt idx="7">
                  <c:v>72.0</c:v>
                </c:pt>
                <c:pt idx="8">
                  <c:v>74.0</c:v>
                </c:pt>
                <c:pt idx="9">
                  <c:v>86.0</c:v>
                </c:pt>
                <c:pt idx="10">
                  <c:v>93.0</c:v>
                </c:pt>
                <c:pt idx="11">
                  <c:v>114.0</c:v>
                </c:pt>
                <c:pt idx="12">
                  <c:v>143.0</c:v>
                </c:pt>
                <c:pt idx="13">
                  <c:v>167.0</c:v>
                </c:pt>
                <c:pt idx="14">
                  <c:v>204.0</c:v>
                </c:pt>
                <c:pt idx="15">
                  <c:v>209.0</c:v>
                </c:pt>
                <c:pt idx="16">
                  <c:v>218.0</c:v>
                </c:pt>
                <c:pt idx="17">
                  <c:v>182.0</c:v>
                </c:pt>
                <c:pt idx="18">
                  <c:v>181.0</c:v>
                </c:pt>
                <c:pt idx="19">
                  <c:v>162.0</c:v>
                </c:pt>
                <c:pt idx="20">
                  <c:v>129.0</c:v>
                </c:pt>
                <c:pt idx="21">
                  <c:v>102.0</c:v>
                </c:pt>
                <c:pt idx="22">
                  <c:v>100.0</c:v>
                </c:pt>
                <c:pt idx="23">
                  <c:v>75.0</c:v>
                </c:pt>
                <c:pt idx="24">
                  <c:v>90.0</c:v>
                </c:pt>
                <c:pt idx="25">
                  <c:v>78.0</c:v>
                </c:pt>
                <c:pt idx="26">
                  <c:v>74.0</c:v>
                </c:pt>
                <c:pt idx="27">
                  <c:v>77.0</c:v>
                </c:pt>
                <c:pt idx="28">
                  <c:v>59.0</c:v>
                </c:pt>
                <c:pt idx="29">
                  <c:v>81.0</c:v>
                </c:pt>
                <c:pt idx="30">
                  <c:v>80.0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'980046'!$F$869:$F$900</c:f>
              <c:numCache>
                <c:formatCode>0</c:formatCode>
                <c:ptCount val="32"/>
                <c:pt idx="0">
                  <c:v>46.24287744345314</c:v>
                </c:pt>
                <c:pt idx="1">
                  <c:v>47.27261364500457</c:v>
                </c:pt>
                <c:pt idx="2">
                  <c:v>48.39505054177869</c:v>
                </c:pt>
                <c:pt idx="3">
                  <c:v>49.58349813314882</c:v>
                </c:pt>
                <c:pt idx="4">
                  <c:v>51.00246315063669</c:v>
                </c:pt>
                <c:pt idx="5">
                  <c:v>52.80769919380113</c:v>
                </c:pt>
                <c:pt idx="6">
                  <c:v>55.71554559134326</c:v>
                </c:pt>
                <c:pt idx="7">
                  <c:v>60.60716957248661</c:v>
                </c:pt>
                <c:pt idx="8">
                  <c:v>68.64772869508611</c:v>
                </c:pt>
                <c:pt idx="9">
                  <c:v>81.0585936943123</c:v>
                </c:pt>
                <c:pt idx="10">
                  <c:v>97.95234678240965</c:v>
                </c:pt>
                <c:pt idx="11">
                  <c:v>120.7765587331959</c:v>
                </c:pt>
                <c:pt idx="12">
                  <c:v>146.9040763166447</c:v>
                </c:pt>
                <c:pt idx="13">
                  <c:v>171.7244114843263</c:v>
                </c:pt>
                <c:pt idx="14">
                  <c:v>193.7221625210942</c:v>
                </c:pt>
                <c:pt idx="15">
                  <c:v>206.7049304720382</c:v>
                </c:pt>
                <c:pt idx="16">
                  <c:v>207.5433418086486</c:v>
                </c:pt>
                <c:pt idx="17">
                  <c:v>196.4394599717422</c:v>
                </c:pt>
                <c:pt idx="18">
                  <c:v>178.167761992063</c:v>
                </c:pt>
                <c:pt idx="19">
                  <c:v>154.3743182989131</c:v>
                </c:pt>
                <c:pt idx="20">
                  <c:v>130.1564442456043</c:v>
                </c:pt>
                <c:pt idx="21">
                  <c:v>109.644755027488</c:v>
                </c:pt>
                <c:pt idx="22">
                  <c:v>93.7758826276026</c:v>
                </c:pt>
                <c:pt idx="23">
                  <c:v>83.80117884972604</c:v>
                </c:pt>
                <c:pt idx="24">
                  <c:v>78.53008474259889</c:v>
                </c:pt>
                <c:pt idx="25">
                  <c:v>75.96287373707452</c:v>
                </c:pt>
                <c:pt idx="26">
                  <c:v>75.02236351122031</c:v>
                </c:pt>
                <c:pt idx="27">
                  <c:v>75.18636621845953</c:v>
                </c:pt>
                <c:pt idx="28">
                  <c:v>75.81199048809985</c:v>
                </c:pt>
                <c:pt idx="29">
                  <c:v>76.76213394240384</c:v>
                </c:pt>
                <c:pt idx="30">
                  <c:v>77.75275438473997</c:v>
                </c:pt>
                <c:pt idx="31">
                  <c:v>78.7404952443727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1087768"/>
        <c:axId val="1801090936"/>
      </c:scatterChart>
      <c:valAx>
        <c:axId val="1801087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1090936"/>
        <c:crosses val="autoZero"/>
        <c:crossBetween val="midCat"/>
      </c:valAx>
      <c:valAx>
        <c:axId val="1801090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1087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'980046'!$E$919:$E$950</c:f>
              <c:numCache>
                <c:formatCode>General</c:formatCode>
                <c:ptCount val="32"/>
                <c:pt idx="0">
                  <c:v>51.0</c:v>
                </c:pt>
                <c:pt idx="1">
                  <c:v>41.0</c:v>
                </c:pt>
                <c:pt idx="2">
                  <c:v>40.0</c:v>
                </c:pt>
                <c:pt idx="3">
                  <c:v>53.0</c:v>
                </c:pt>
                <c:pt idx="4">
                  <c:v>55.0</c:v>
                </c:pt>
                <c:pt idx="5">
                  <c:v>57.0</c:v>
                </c:pt>
                <c:pt idx="6">
                  <c:v>62.0</c:v>
                </c:pt>
                <c:pt idx="7">
                  <c:v>78.0</c:v>
                </c:pt>
                <c:pt idx="8">
                  <c:v>69.0</c:v>
                </c:pt>
                <c:pt idx="9">
                  <c:v>108.0</c:v>
                </c:pt>
                <c:pt idx="10">
                  <c:v>85.0</c:v>
                </c:pt>
                <c:pt idx="11">
                  <c:v>115.0</c:v>
                </c:pt>
                <c:pt idx="12">
                  <c:v>147.0</c:v>
                </c:pt>
                <c:pt idx="13">
                  <c:v>138.0</c:v>
                </c:pt>
                <c:pt idx="14">
                  <c:v>196.0</c:v>
                </c:pt>
                <c:pt idx="15">
                  <c:v>208.0</c:v>
                </c:pt>
                <c:pt idx="16">
                  <c:v>211.0</c:v>
                </c:pt>
                <c:pt idx="17">
                  <c:v>176.0</c:v>
                </c:pt>
                <c:pt idx="18">
                  <c:v>158.0</c:v>
                </c:pt>
                <c:pt idx="19">
                  <c:v>139.0</c:v>
                </c:pt>
                <c:pt idx="20">
                  <c:v>114.0</c:v>
                </c:pt>
                <c:pt idx="21">
                  <c:v>114.0</c:v>
                </c:pt>
                <c:pt idx="22">
                  <c:v>66.0</c:v>
                </c:pt>
                <c:pt idx="23">
                  <c:v>87.0</c:v>
                </c:pt>
                <c:pt idx="24">
                  <c:v>81.0</c:v>
                </c:pt>
                <c:pt idx="25">
                  <c:v>68.0</c:v>
                </c:pt>
                <c:pt idx="26">
                  <c:v>71.0</c:v>
                </c:pt>
                <c:pt idx="27">
                  <c:v>65.0</c:v>
                </c:pt>
                <c:pt idx="28">
                  <c:v>62.0</c:v>
                </c:pt>
                <c:pt idx="29">
                  <c:v>56.0</c:v>
                </c:pt>
                <c:pt idx="30">
                  <c:v>67.0</c:v>
                </c:pt>
                <c:pt idx="31">
                  <c:v>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'980046'!$F$919:$F$950</c:f>
              <c:numCache>
                <c:formatCode>0</c:formatCode>
                <c:ptCount val="32"/>
                <c:pt idx="0">
                  <c:v>48.60514102727346</c:v>
                </c:pt>
                <c:pt idx="1">
                  <c:v>49.17918367466112</c:v>
                </c:pt>
                <c:pt idx="2">
                  <c:v>49.85093012327521</c:v>
                </c:pt>
                <c:pt idx="3">
                  <c:v>50.66168241726927</c:v>
                </c:pt>
                <c:pt idx="4">
                  <c:v>51.81341119131715</c:v>
                </c:pt>
                <c:pt idx="5">
                  <c:v>53.52475169026629</c:v>
                </c:pt>
                <c:pt idx="6">
                  <c:v>56.55536760735104</c:v>
                </c:pt>
                <c:pt idx="7">
                  <c:v>61.80847576198431</c:v>
                </c:pt>
                <c:pt idx="8">
                  <c:v>70.3091049187416</c:v>
                </c:pt>
                <c:pt idx="9">
                  <c:v>82.94596771558939</c:v>
                </c:pt>
                <c:pt idx="10">
                  <c:v>99.40108484907798</c:v>
                </c:pt>
                <c:pt idx="11">
                  <c:v>120.6327993156492</c:v>
                </c:pt>
                <c:pt idx="12">
                  <c:v>143.8446780519095</c:v>
                </c:pt>
                <c:pt idx="13">
                  <c:v>164.9256910931046</c:v>
                </c:pt>
                <c:pt idx="14">
                  <c:v>182.6529382924123</c:v>
                </c:pt>
                <c:pt idx="15">
                  <c:v>192.0846765296678</c:v>
                </c:pt>
                <c:pt idx="16">
                  <c:v>191.0377496963736</c:v>
                </c:pt>
                <c:pt idx="17">
                  <c:v>180.0180251793581</c:v>
                </c:pt>
                <c:pt idx="18">
                  <c:v>163.2222703222366</c:v>
                </c:pt>
                <c:pt idx="19">
                  <c:v>141.7261924100206</c:v>
                </c:pt>
                <c:pt idx="20">
                  <c:v>119.7591786943407</c:v>
                </c:pt>
                <c:pt idx="21">
                  <c:v>100.7959664896661</c:v>
                </c:pt>
                <c:pt idx="22">
                  <c:v>85.61885287944315</c:v>
                </c:pt>
                <c:pt idx="23">
                  <c:v>75.56194195657405</c:v>
                </c:pt>
                <c:pt idx="24">
                  <c:v>69.81053400965945</c:v>
                </c:pt>
                <c:pt idx="25">
                  <c:v>66.61022183825224</c:v>
                </c:pt>
                <c:pt idx="26">
                  <c:v>64.95717015591854</c:v>
                </c:pt>
                <c:pt idx="27">
                  <c:v>64.4242491999573</c:v>
                </c:pt>
                <c:pt idx="28">
                  <c:v>64.4971664201175</c:v>
                </c:pt>
                <c:pt idx="29">
                  <c:v>64.87047289695029</c:v>
                </c:pt>
                <c:pt idx="30">
                  <c:v>65.34758849060367</c:v>
                </c:pt>
                <c:pt idx="31">
                  <c:v>65.85403971759256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1133720"/>
        <c:axId val="1801136888"/>
      </c:scatterChart>
      <c:valAx>
        <c:axId val="1801133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1136888"/>
        <c:crosses val="autoZero"/>
        <c:crossBetween val="midCat"/>
      </c:valAx>
      <c:valAx>
        <c:axId val="1801136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1133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'980046'!$E$69:$E$100</c:f>
              <c:numCache>
                <c:formatCode>General</c:formatCode>
                <c:ptCount val="32"/>
                <c:pt idx="0">
                  <c:v>52.0</c:v>
                </c:pt>
                <c:pt idx="1">
                  <c:v>37.0</c:v>
                </c:pt>
                <c:pt idx="2">
                  <c:v>65.0</c:v>
                </c:pt>
                <c:pt idx="3">
                  <c:v>57.0</c:v>
                </c:pt>
                <c:pt idx="4">
                  <c:v>67.0</c:v>
                </c:pt>
                <c:pt idx="5">
                  <c:v>64.0</c:v>
                </c:pt>
                <c:pt idx="6">
                  <c:v>81.0</c:v>
                </c:pt>
                <c:pt idx="7">
                  <c:v>57.0</c:v>
                </c:pt>
                <c:pt idx="8">
                  <c:v>72.0</c:v>
                </c:pt>
                <c:pt idx="9">
                  <c:v>94.0</c:v>
                </c:pt>
                <c:pt idx="10">
                  <c:v>116.0</c:v>
                </c:pt>
                <c:pt idx="11">
                  <c:v>165.0</c:v>
                </c:pt>
                <c:pt idx="12">
                  <c:v>208.0</c:v>
                </c:pt>
                <c:pt idx="13">
                  <c:v>250.0</c:v>
                </c:pt>
                <c:pt idx="14">
                  <c:v>263.0</c:v>
                </c:pt>
                <c:pt idx="15">
                  <c:v>249.0</c:v>
                </c:pt>
                <c:pt idx="16">
                  <c:v>234.0</c:v>
                </c:pt>
                <c:pt idx="17">
                  <c:v>168.0</c:v>
                </c:pt>
                <c:pt idx="18">
                  <c:v>139.0</c:v>
                </c:pt>
                <c:pt idx="19">
                  <c:v>109.0</c:v>
                </c:pt>
                <c:pt idx="20">
                  <c:v>90.0</c:v>
                </c:pt>
                <c:pt idx="21">
                  <c:v>73.0</c:v>
                </c:pt>
                <c:pt idx="22">
                  <c:v>63.0</c:v>
                </c:pt>
                <c:pt idx="23">
                  <c:v>74.0</c:v>
                </c:pt>
                <c:pt idx="24">
                  <c:v>64.0</c:v>
                </c:pt>
                <c:pt idx="25">
                  <c:v>57.0</c:v>
                </c:pt>
                <c:pt idx="26">
                  <c:v>79.0</c:v>
                </c:pt>
                <c:pt idx="27">
                  <c:v>61.0</c:v>
                </c:pt>
                <c:pt idx="28">
                  <c:v>62.0</c:v>
                </c:pt>
                <c:pt idx="29">
                  <c:v>51.0</c:v>
                </c:pt>
                <c:pt idx="30">
                  <c:v>68.0</c:v>
                </c:pt>
                <c:pt idx="31">
                  <c:v>51.0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'980046'!$F$69:$F$100</c:f>
              <c:numCache>
                <c:formatCode>0</c:formatCode>
                <c:ptCount val="32"/>
                <c:pt idx="0">
                  <c:v>55.27347077382832</c:v>
                </c:pt>
                <c:pt idx="1">
                  <c:v>55.50448579649215</c:v>
                </c:pt>
                <c:pt idx="2">
                  <c:v>55.75760517428612</c:v>
                </c:pt>
                <c:pt idx="3">
                  <c:v>56.04254065913669</c:v>
                </c:pt>
                <c:pt idx="4">
                  <c:v>56.46487103369866</c:v>
                </c:pt>
                <c:pt idx="5">
                  <c:v>57.24958621501136</c:v>
                </c:pt>
                <c:pt idx="6">
                  <c:v>59.18437524067724</c:v>
                </c:pt>
                <c:pt idx="7">
                  <c:v>63.90314562278092</c:v>
                </c:pt>
                <c:pt idx="8">
                  <c:v>74.1364471078832</c:v>
                </c:pt>
                <c:pt idx="9">
                  <c:v>93.2181640948981</c:v>
                </c:pt>
                <c:pt idx="10">
                  <c:v>122.2244827296887</c:v>
                </c:pt>
                <c:pt idx="11">
                  <c:v>162.9270198276022</c:v>
                </c:pt>
                <c:pt idx="12">
                  <c:v>207.3217945210929</c:v>
                </c:pt>
                <c:pt idx="13">
                  <c:v>242.7571133350868</c:v>
                </c:pt>
                <c:pt idx="14">
                  <c:v>261.7098492749696</c:v>
                </c:pt>
                <c:pt idx="15">
                  <c:v>254.5246272859612</c:v>
                </c:pt>
                <c:pt idx="16">
                  <c:v>223.7485601059049</c:v>
                </c:pt>
                <c:pt idx="17">
                  <c:v>180.7402362220102</c:v>
                </c:pt>
                <c:pt idx="18">
                  <c:v>141.0425427142957</c:v>
                </c:pt>
                <c:pt idx="19">
                  <c:v>106.8262477313142</c:v>
                </c:pt>
                <c:pt idx="20">
                  <c:v>83.59099031971877</c:v>
                </c:pt>
                <c:pt idx="21">
                  <c:v>70.67463736096948</c:v>
                </c:pt>
                <c:pt idx="22">
                  <c:v>64.3672611204852</c:v>
                </c:pt>
                <c:pt idx="23">
                  <c:v>62.0254516188596</c:v>
                </c:pt>
                <c:pt idx="24">
                  <c:v>61.3780596956034</c:v>
                </c:pt>
                <c:pt idx="25">
                  <c:v>61.3075272050746</c:v>
                </c:pt>
                <c:pt idx="26">
                  <c:v>61.4543600394691</c:v>
                </c:pt>
                <c:pt idx="27">
                  <c:v>61.68345383059443</c:v>
                </c:pt>
                <c:pt idx="28">
                  <c:v>61.89965965741029</c:v>
                </c:pt>
                <c:pt idx="29">
                  <c:v>62.14849101237369</c:v>
                </c:pt>
                <c:pt idx="30">
                  <c:v>62.38341353676455</c:v>
                </c:pt>
                <c:pt idx="31">
                  <c:v>62.61005504836103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0000872"/>
        <c:axId val="1800004040"/>
      </c:scatterChart>
      <c:valAx>
        <c:axId val="1800000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0004040"/>
        <c:crosses val="autoZero"/>
        <c:crossBetween val="midCat"/>
      </c:valAx>
      <c:valAx>
        <c:axId val="1800004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0000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'980046'!$E$969:$E$1000</c:f>
              <c:numCache>
                <c:formatCode>General</c:formatCode>
                <c:ptCount val="32"/>
                <c:pt idx="0">
                  <c:v>56.0</c:v>
                </c:pt>
                <c:pt idx="1">
                  <c:v>56.0</c:v>
                </c:pt>
                <c:pt idx="2">
                  <c:v>43.0</c:v>
                </c:pt>
                <c:pt idx="3">
                  <c:v>57.0</c:v>
                </c:pt>
                <c:pt idx="4">
                  <c:v>45.0</c:v>
                </c:pt>
                <c:pt idx="5">
                  <c:v>55.0</c:v>
                </c:pt>
                <c:pt idx="6">
                  <c:v>55.0</c:v>
                </c:pt>
                <c:pt idx="7">
                  <c:v>84.0</c:v>
                </c:pt>
                <c:pt idx="8">
                  <c:v>68.0</c:v>
                </c:pt>
                <c:pt idx="9">
                  <c:v>93.0</c:v>
                </c:pt>
                <c:pt idx="10">
                  <c:v>100.0</c:v>
                </c:pt>
                <c:pt idx="11">
                  <c:v>116.0</c:v>
                </c:pt>
                <c:pt idx="12">
                  <c:v>158.0</c:v>
                </c:pt>
                <c:pt idx="13">
                  <c:v>165.0</c:v>
                </c:pt>
                <c:pt idx="14">
                  <c:v>222.0</c:v>
                </c:pt>
                <c:pt idx="15">
                  <c:v>213.0</c:v>
                </c:pt>
                <c:pt idx="16">
                  <c:v>207.0</c:v>
                </c:pt>
                <c:pt idx="17">
                  <c:v>204.0</c:v>
                </c:pt>
                <c:pt idx="18">
                  <c:v>138.0</c:v>
                </c:pt>
                <c:pt idx="19">
                  <c:v>150.0</c:v>
                </c:pt>
                <c:pt idx="20">
                  <c:v>97.0</c:v>
                </c:pt>
                <c:pt idx="21">
                  <c:v>75.0</c:v>
                </c:pt>
                <c:pt idx="22">
                  <c:v>70.0</c:v>
                </c:pt>
                <c:pt idx="23">
                  <c:v>73.0</c:v>
                </c:pt>
                <c:pt idx="24">
                  <c:v>66.0</c:v>
                </c:pt>
                <c:pt idx="25">
                  <c:v>60.0</c:v>
                </c:pt>
                <c:pt idx="26">
                  <c:v>60.0</c:v>
                </c:pt>
                <c:pt idx="27">
                  <c:v>55.0</c:v>
                </c:pt>
                <c:pt idx="28">
                  <c:v>57.0</c:v>
                </c:pt>
                <c:pt idx="29">
                  <c:v>81.0</c:v>
                </c:pt>
                <c:pt idx="30">
                  <c:v>56.0</c:v>
                </c:pt>
                <c:pt idx="31">
                  <c:v>68.0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'980046'!$F$969:$F$1000</c:f>
              <c:numCache>
                <c:formatCode>0</c:formatCode>
                <c:ptCount val="32"/>
                <c:pt idx="0">
                  <c:v>52.12509010542125</c:v>
                </c:pt>
                <c:pt idx="1">
                  <c:v>52.46553843868042</c:v>
                </c:pt>
                <c:pt idx="2">
                  <c:v>52.84286135625238</c:v>
                </c:pt>
                <c:pt idx="3">
                  <c:v>53.26786849382319</c:v>
                </c:pt>
                <c:pt idx="4">
                  <c:v>53.85687680723527</c:v>
                </c:pt>
                <c:pt idx="5">
                  <c:v>54.7934953372047</c:v>
                </c:pt>
                <c:pt idx="6">
                  <c:v>56.70735544826144</c:v>
                </c:pt>
                <c:pt idx="7">
                  <c:v>60.65348770782685</c:v>
                </c:pt>
                <c:pt idx="8">
                  <c:v>68.18868738134743</c:v>
                </c:pt>
                <c:pt idx="9">
                  <c:v>81.08687621390088</c:v>
                </c:pt>
                <c:pt idx="10">
                  <c:v>99.83577869972329</c:v>
                </c:pt>
                <c:pt idx="11">
                  <c:v>126.0648732057058</c:v>
                </c:pt>
                <c:pt idx="12">
                  <c:v>156.1613337255569</c:v>
                </c:pt>
                <c:pt idx="13">
                  <c:v>183.656028124987</c:v>
                </c:pt>
                <c:pt idx="14">
                  <c:v>205.3358344445727</c:v>
                </c:pt>
                <c:pt idx="15">
                  <c:v>213.4606123166194</c:v>
                </c:pt>
                <c:pt idx="16">
                  <c:v>205.4732665020701</c:v>
                </c:pt>
                <c:pt idx="17">
                  <c:v>184.0958243497686</c:v>
                </c:pt>
                <c:pt idx="18">
                  <c:v>157.6394333152754</c:v>
                </c:pt>
                <c:pt idx="19">
                  <c:v>128.5241041554686</c:v>
                </c:pt>
                <c:pt idx="20">
                  <c:v>103.064610987617</c:v>
                </c:pt>
                <c:pt idx="21">
                  <c:v>84.53301825083012</c:v>
                </c:pt>
                <c:pt idx="22">
                  <c:v>72.3176660670445</c:v>
                </c:pt>
                <c:pt idx="23">
                  <c:v>65.84889513916711</c:v>
                </c:pt>
                <c:pt idx="24">
                  <c:v>62.97486997367465</c:v>
                </c:pt>
                <c:pt idx="25">
                  <c:v>61.80387680066622</c:v>
                </c:pt>
                <c:pt idx="26">
                  <c:v>61.47127855173571</c:v>
                </c:pt>
                <c:pt idx="27">
                  <c:v>61.58469192903792</c:v>
                </c:pt>
                <c:pt idx="28">
                  <c:v>61.83415456686823</c:v>
                </c:pt>
                <c:pt idx="29">
                  <c:v>62.17415499083993</c:v>
                </c:pt>
                <c:pt idx="30">
                  <c:v>62.51154537883808</c:v>
                </c:pt>
                <c:pt idx="31">
                  <c:v>62.84122252447417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1180056"/>
        <c:axId val="1801183224"/>
      </c:scatterChart>
      <c:valAx>
        <c:axId val="1801180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1183224"/>
        <c:crosses val="autoZero"/>
        <c:crossBetween val="midCat"/>
      </c:valAx>
      <c:valAx>
        <c:axId val="1801183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1180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'980046'!$E$1019:$E$1050</c:f>
              <c:numCache>
                <c:formatCode>General</c:formatCode>
                <c:ptCount val="32"/>
                <c:pt idx="0">
                  <c:v>36.0</c:v>
                </c:pt>
                <c:pt idx="1">
                  <c:v>39.0</c:v>
                </c:pt>
                <c:pt idx="2">
                  <c:v>37.0</c:v>
                </c:pt>
                <c:pt idx="3">
                  <c:v>52.0</c:v>
                </c:pt>
                <c:pt idx="4">
                  <c:v>44.0</c:v>
                </c:pt>
                <c:pt idx="5">
                  <c:v>61.0</c:v>
                </c:pt>
                <c:pt idx="6">
                  <c:v>59.0</c:v>
                </c:pt>
                <c:pt idx="7">
                  <c:v>77.0</c:v>
                </c:pt>
                <c:pt idx="8">
                  <c:v>75.0</c:v>
                </c:pt>
                <c:pt idx="9">
                  <c:v>83.0</c:v>
                </c:pt>
                <c:pt idx="10">
                  <c:v>107.0</c:v>
                </c:pt>
                <c:pt idx="11">
                  <c:v>120.0</c:v>
                </c:pt>
                <c:pt idx="12">
                  <c:v>151.0</c:v>
                </c:pt>
                <c:pt idx="13">
                  <c:v>190.0</c:v>
                </c:pt>
                <c:pt idx="14">
                  <c:v>234.0</c:v>
                </c:pt>
                <c:pt idx="15">
                  <c:v>261.0</c:v>
                </c:pt>
                <c:pt idx="16">
                  <c:v>236.0</c:v>
                </c:pt>
                <c:pt idx="17">
                  <c:v>213.0</c:v>
                </c:pt>
                <c:pt idx="18">
                  <c:v>155.0</c:v>
                </c:pt>
                <c:pt idx="19">
                  <c:v>124.0</c:v>
                </c:pt>
                <c:pt idx="20">
                  <c:v>110.0</c:v>
                </c:pt>
                <c:pt idx="21">
                  <c:v>82.0</c:v>
                </c:pt>
                <c:pt idx="22">
                  <c:v>76.0</c:v>
                </c:pt>
                <c:pt idx="23">
                  <c:v>83.0</c:v>
                </c:pt>
                <c:pt idx="24">
                  <c:v>84.0</c:v>
                </c:pt>
                <c:pt idx="25">
                  <c:v>79.0</c:v>
                </c:pt>
                <c:pt idx="26">
                  <c:v>63.0</c:v>
                </c:pt>
                <c:pt idx="27">
                  <c:v>61.0</c:v>
                </c:pt>
                <c:pt idx="28">
                  <c:v>62.0</c:v>
                </c:pt>
                <c:pt idx="29">
                  <c:v>65.0</c:v>
                </c:pt>
                <c:pt idx="30">
                  <c:v>71.0</c:v>
                </c:pt>
                <c:pt idx="31">
                  <c:v>56.0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'980046'!$F$1019:$F$1050</c:f>
              <c:numCache>
                <c:formatCode>0</c:formatCode>
                <c:ptCount val="32"/>
                <c:pt idx="0">
                  <c:v>44.39330116892927</c:v>
                </c:pt>
                <c:pt idx="1">
                  <c:v>45.18969074255983</c:v>
                </c:pt>
                <c:pt idx="2">
                  <c:v>46.04449040167491</c:v>
                </c:pt>
                <c:pt idx="3">
                  <c:v>46.92636399028563</c:v>
                </c:pt>
                <c:pt idx="4">
                  <c:v>47.957828422279</c:v>
                </c:pt>
                <c:pt idx="5">
                  <c:v>49.29916417960162</c:v>
                </c:pt>
                <c:pt idx="6">
                  <c:v>51.65601996801698</c:v>
                </c:pt>
                <c:pt idx="7">
                  <c:v>56.17709930618402</c:v>
                </c:pt>
                <c:pt idx="8">
                  <c:v>64.67000128898908</c:v>
                </c:pt>
                <c:pt idx="9">
                  <c:v>79.3291169512002</c:v>
                </c:pt>
                <c:pt idx="10">
                  <c:v>100.9744155527928</c:v>
                </c:pt>
                <c:pt idx="11">
                  <c:v>131.7521174791174</c:v>
                </c:pt>
                <c:pt idx="12">
                  <c:v>167.5596559446641</c:v>
                </c:pt>
                <c:pt idx="13">
                  <c:v>200.5772164194411</c:v>
                </c:pt>
                <c:pt idx="14">
                  <c:v>226.7104106514014</c:v>
                </c:pt>
                <c:pt idx="15">
                  <c:v>236.4171619161237</c:v>
                </c:pt>
                <c:pt idx="16">
                  <c:v>226.6315207584668</c:v>
                </c:pt>
                <c:pt idx="17">
                  <c:v>200.9555657241336</c:v>
                </c:pt>
                <c:pt idx="18">
                  <c:v>169.7119724872576</c:v>
                </c:pt>
                <c:pt idx="19">
                  <c:v>136.0590478159012</c:v>
                </c:pt>
                <c:pt idx="20">
                  <c:v>107.4647784698312</c:v>
                </c:pt>
                <c:pt idx="21">
                  <c:v>87.41716541624907</c:v>
                </c:pt>
                <c:pt idx="22">
                  <c:v>74.86764393899727</c:v>
                </c:pt>
                <c:pt idx="23">
                  <c:v>68.73383633741909</c:v>
                </c:pt>
                <c:pt idx="24">
                  <c:v>66.38308267117702</c:v>
                </c:pt>
                <c:pt idx="25">
                  <c:v>65.75527171952494</c:v>
                </c:pt>
                <c:pt idx="26">
                  <c:v>65.98096189516414</c:v>
                </c:pt>
                <c:pt idx="27">
                  <c:v>66.6414606959874</c:v>
                </c:pt>
                <c:pt idx="28">
                  <c:v>67.34798438090246</c:v>
                </c:pt>
                <c:pt idx="29">
                  <c:v>68.19443818418161</c:v>
                </c:pt>
                <c:pt idx="30">
                  <c:v>69.00402735675014</c:v>
                </c:pt>
                <c:pt idx="31">
                  <c:v>69.78767883259223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1225944"/>
        <c:axId val="1801229112"/>
      </c:scatterChart>
      <c:valAx>
        <c:axId val="1801225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1229112"/>
        <c:crosses val="autoZero"/>
        <c:crossBetween val="midCat"/>
      </c:valAx>
      <c:valAx>
        <c:axId val="1801229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12259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'980046'!$E$1069:$E$1100</c:f>
              <c:numCache>
                <c:formatCode>General</c:formatCode>
                <c:ptCount val="32"/>
                <c:pt idx="0">
                  <c:v>41.0</c:v>
                </c:pt>
                <c:pt idx="1">
                  <c:v>35.0</c:v>
                </c:pt>
                <c:pt idx="2">
                  <c:v>43.0</c:v>
                </c:pt>
                <c:pt idx="3">
                  <c:v>45.0</c:v>
                </c:pt>
                <c:pt idx="4">
                  <c:v>50.0</c:v>
                </c:pt>
                <c:pt idx="5">
                  <c:v>61.0</c:v>
                </c:pt>
                <c:pt idx="6">
                  <c:v>50.0</c:v>
                </c:pt>
                <c:pt idx="7">
                  <c:v>67.0</c:v>
                </c:pt>
                <c:pt idx="8">
                  <c:v>78.0</c:v>
                </c:pt>
                <c:pt idx="9">
                  <c:v>74.0</c:v>
                </c:pt>
                <c:pt idx="10">
                  <c:v>97.0</c:v>
                </c:pt>
                <c:pt idx="11">
                  <c:v>146.0</c:v>
                </c:pt>
                <c:pt idx="12">
                  <c:v>148.0</c:v>
                </c:pt>
                <c:pt idx="13">
                  <c:v>195.0</c:v>
                </c:pt>
                <c:pt idx="14">
                  <c:v>219.0</c:v>
                </c:pt>
                <c:pt idx="15">
                  <c:v>247.0</c:v>
                </c:pt>
                <c:pt idx="16">
                  <c:v>262.0</c:v>
                </c:pt>
                <c:pt idx="17">
                  <c:v>199.0</c:v>
                </c:pt>
                <c:pt idx="18">
                  <c:v>140.0</c:v>
                </c:pt>
                <c:pt idx="19">
                  <c:v>136.0</c:v>
                </c:pt>
                <c:pt idx="20">
                  <c:v>98.0</c:v>
                </c:pt>
                <c:pt idx="21">
                  <c:v>73.0</c:v>
                </c:pt>
                <c:pt idx="22">
                  <c:v>57.0</c:v>
                </c:pt>
                <c:pt idx="23">
                  <c:v>90.0</c:v>
                </c:pt>
                <c:pt idx="24">
                  <c:v>61.0</c:v>
                </c:pt>
                <c:pt idx="25">
                  <c:v>73.0</c:v>
                </c:pt>
                <c:pt idx="26">
                  <c:v>74.0</c:v>
                </c:pt>
                <c:pt idx="27">
                  <c:v>70.0</c:v>
                </c:pt>
                <c:pt idx="28">
                  <c:v>65.0</c:v>
                </c:pt>
                <c:pt idx="29">
                  <c:v>61.0</c:v>
                </c:pt>
                <c:pt idx="30">
                  <c:v>55.0</c:v>
                </c:pt>
                <c:pt idx="31">
                  <c:v>59.0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'980046'!$F$1069:$F$1100</c:f>
              <c:numCache>
                <c:formatCode>0</c:formatCode>
                <c:ptCount val="32"/>
                <c:pt idx="0">
                  <c:v>44.78080070294811</c:v>
                </c:pt>
                <c:pt idx="1">
                  <c:v>45.4648212529846</c:v>
                </c:pt>
                <c:pt idx="2">
                  <c:v>46.19424998222841</c:v>
                </c:pt>
                <c:pt idx="3">
                  <c:v>46.9343937440568</c:v>
                </c:pt>
                <c:pt idx="4">
                  <c:v>47.77552384706864</c:v>
                </c:pt>
                <c:pt idx="5">
                  <c:v>48.8441952308261</c:v>
                </c:pt>
                <c:pt idx="6">
                  <c:v>50.74255564455776</c:v>
                </c:pt>
                <c:pt idx="7">
                  <c:v>54.56367882492703</c:v>
                </c:pt>
                <c:pt idx="8">
                  <c:v>62.20098922036887</c:v>
                </c:pt>
                <c:pt idx="9">
                  <c:v>76.17284249237082</c:v>
                </c:pt>
                <c:pt idx="10">
                  <c:v>97.79851156247446</c:v>
                </c:pt>
                <c:pt idx="11">
                  <c:v>129.6678304451275</c:v>
                </c:pt>
                <c:pt idx="12">
                  <c:v>167.6042478790942</c:v>
                </c:pt>
                <c:pt idx="13">
                  <c:v>202.8008236964275</c:v>
                </c:pt>
                <c:pt idx="14">
                  <c:v>230.0593523430276</c:v>
                </c:pt>
                <c:pt idx="15">
                  <c:v>238.5586938050636</c:v>
                </c:pt>
                <c:pt idx="16">
                  <c:v>225.3232883259077</c:v>
                </c:pt>
                <c:pt idx="17">
                  <c:v>195.4165530995561</c:v>
                </c:pt>
                <c:pt idx="18">
                  <c:v>161.1089553760538</c:v>
                </c:pt>
                <c:pt idx="19">
                  <c:v>126.0887667153939</c:v>
                </c:pt>
                <c:pt idx="20">
                  <c:v>98.09242179680176</c:v>
                </c:pt>
                <c:pt idx="21">
                  <c:v>79.79234343572078</c:v>
                </c:pt>
                <c:pt idx="22">
                  <c:v>69.25197397379045</c:v>
                </c:pt>
                <c:pt idx="23">
                  <c:v>64.61858965696706</c:v>
                </c:pt>
                <c:pt idx="24">
                  <c:v>63.10731030308339</c:v>
                </c:pt>
                <c:pt idx="25">
                  <c:v>62.88777972920471</c:v>
                </c:pt>
                <c:pt idx="26">
                  <c:v>63.26145155583731</c:v>
                </c:pt>
                <c:pt idx="27">
                  <c:v>63.90769692919279</c:v>
                </c:pt>
                <c:pt idx="28">
                  <c:v>64.54044937074661</c:v>
                </c:pt>
                <c:pt idx="29">
                  <c:v>65.27826816395847</c:v>
                </c:pt>
                <c:pt idx="30">
                  <c:v>65.97773427911803</c:v>
                </c:pt>
                <c:pt idx="31">
                  <c:v>66.65320487742063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1270504"/>
        <c:axId val="1801273672"/>
      </c:scatterChart>
      <c:valAx>
        <c:axId val="1801270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1273672"/>
        <c:crosses val="autoZero"/>
        <c:crossBetween val="midCat"/>
      </c:valAx>
      <c:valAx>
        <c:axId val="1801273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1270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'980046'!$E$1119:$E$1150</c:f>
              <c:numCache>
                <c:formatCode>General</c:formatCode>
                <c:ptCount val="32"/>
                <c:pt idx="0">
                  <c:v>133.0</c:v>
                </c:pt>
                <c:pt idx="1">
                  <c:v>137.0</c:v>
                </c:pt>
                <c:pt idx="2">
                  <c:v>122.0</c:v>
                </c:pt>
                <c:pt idx="3">
                  <c:v>130.0</c:v>
                </c:pt>
                <c:pt idx="4">
                  <c:v>147.0</c:v>
                </c:pt>
                <c:pt idx="5">
                  <c:v>143.0</c:v>
                </c:pt>
                <c:pt idx="6">
                  <c:v>155.0</c:v>
                </c:pt>
                <c:pt idx="7">
                  <c:v>155.0</c:v>
                </c:pt>
                <c:pt idx="8">
                  <c:v>207.0</c:v>
                </c:pt>
                <c:pt idx="9">
                  <c:v>198.0</c:v>
                </c:pt>
                <c:pt idx="10">
                  <c:v>222.0</c:v>
                </c:pt>
                <c:pt idx="11">
                  <c:v>252.0</c:v>
                </c:pt>
                <c:pt idx="12">
                  <c:v>293.0</c:v>
                </c:pt>
                <c:pt idx="13">
                  <c:v>328.0</c:v>
                </c:pt>
                <c:pt idx="14">
                  <c:v>418.0</c:v>
                </c:pt>
                <c:pt idx="15">
                  <c:v>416.0</c:v>
                </c:pt>
                <c:pt idx="16">
                  <c:v>422.0</c:v>
                </c:pt>
                <c:pt idx="17">
                  <c:v>380.0</c:v>
                </c:pt>
                <c:pt idx="18">
                  <c:v>353.0</c:v>
                </c:pt>
                <c:pt idx="19">
                  <c:v>320.0</c:v>
                </c:pt>
                <c:pt idx="20">
                  <c:v>292.0</c:v>
                </c:pt>
                <c:pt idx="21">
                  <c:v>228.0</c:v>
                </c:pt>
                <c:pt idx="22">
                  <c:v>237.0</c:v>
                </c:pt>
                <c:pt idx="23">
                  <c:v>205.0</c:v>
                </c:pt>
                <c:pt idx="24">
                  <c:v>199.0</c:v>
                </c:pt>
                <c:pt idx="25">
                  <c:v>185.0</c:v>
                </c:pt>
                <c:pt idx="26">
                  <c:v>194.0</c:v>
                </c:pt>
                <c:pt idx="27">
                  <c:v>186.0</c:v>
                </c:pt>
                <c:pt idx="28">
                  <c:v>178.0</c:v>
                </c:pt>
                <c:pt idx="29">
                  <c:v>186.0</c:v>
                </c:pt>
                <c:pt idx="30">
                  <c:v>170.0</c:v>
                </c:pt>
                <c:pt idx="31">
                  <c:v>206.0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'980046'!$F$1119:$F$1150</c:f>
              <c:numCache>
                <c:formatCode>0</c:formatCode>
                <c:ptCount val="32"/>
                <c:pt idx="0">
                  <c:v>131.5490217813581</c:v>
                </c:pt>
                <c:pt idx="1">
                  <c:v>133.4449313068741</c:v>
                </c:pt>
                <c:pt idx="2">
                  <c:v>135.5315973063705</c:v>
                </c:pt>
                <c:pt idx="3">
                  <c:v>137.778162452471</c:v>
                </c:pt>
                <c:pt idx="4">
                  <c:v>140.5131117524467</c:v>
                </c:pt>
                <c:pt idx="5">
                  <c:v>144.0298104139556</c:v>
                </c:pt>
                <c:pt idx="6">
                  <c:v>149.6572446641113</c:v>
                </c:pt>
                <c:pt idx="7">
                  <c:v>158.9108960404656</c:v>
                </c:pt>
                <c:pt idx="8">
                  <c:v>173.6644061243788</c:v>
                </c:pt>
                <c:pt idx="9">
                  <c:v>195.7450800588411</c:v>
                </c:pt>
                <c:pt idx="10">
                  <c:v>224.9988234393663</c:v>
                </c:pt>
                <c:pt idx="11">
                  <c:v>263.6346913713834</c:v>
                </c:pt>
                <c:pt idx="12">
                  <c:v>307.0872890313126</c:v>
                </c:pt>
                <c:pt idx="13">
                  <c:v>347.9085713892902</c:v>
                </c:pt>
                <c:pt idx="14">
                  <c:v>383.9719529936332</c:v>
                </c:pt>
                <c:pt idx="15">
                  <c:v>405.5567060950031</c:v>
                </c:pt>
                <c:pt idx="16">
                  <c:v>407.7815497668562</c:v>
                </c:pt>
                <c:pt idx="17">
                  <c:v>390.8076679492373</c:v>
                </c:pt>
                <c:pt idx="18">
                  <c:v>361.9061830902978</c:v>
                </c:pt>
                <c:pt idx="19">
                  <c:v>323.4357577574121</c:v>
                </c:pt>
                <c:pt idx="20">
                  <c:v>283.3490106316024</c:v>
                </c:pt>
                <c:pt idx="21">
                  <c:v>248.466522196684</c:v>
                </c:pt>
                <c:pt idx="22">
                  <c:v>220.5948606887708</c:v>
                </c:pt>
                <c:pt idx="23">
                  <c:v>202.3779247248197</c:v>
                </c:pt>
                <c:pt idx="24">
                  <c:v>192.2908091567221</c:v>
                </c:pt>
                <c:pt idx="25">
                  <c:v>187.0557373666096</c:v>
                </c:pt>
                <c:pt idx="26">
                  <c:v>184.8395796634772</c:v>
                </c:pt>
                <c:pt idx="27">
                  <c:v>184.7908520433072</c:v>
                </c:pt>
                <c:pt idx="28">
                  <c:v>185.7590897576496</c:v>
                </c:pt>
                <c:pt idx="29">
                  <c:v>187.394659769898</c:v>
                </c:pt>
                <c:pt idx="30">
                  <c:v>189.1635420711659</c:v>
                </c:pt>
                <c:pt idx="31">
                  <c:v>190.952402695811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1316280"/>
        <c:axId val="1801319448"/>
      </c:scatterChart>
      <c:valAx>
        <c:axId val="1801316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1319448"/>
        <c:crosses val="autoZero"/>
        <c:crossBetween val="midCat"/>
      </c:valAx>
      <c:valAx>
        <c:axId val="1801319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1316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'980046'!$E$1169:$E$1200</c:f>
              <c:numCache>
                <c:formatCode>General</c:formatCode>
                <c:ptCount val="32"/>
                <c:pt idx="0">
                  <c:v>143.0</c:v>
                </c:pt>
                <c:pt idx="1">
                  <c:v>128.0</c:v>
                </c:pt>
                <c:pt idx="2">
                  <c:v>123.0</c:v>
                </c:pt>
                <c:pt idx="3">
                  <c:v>143.0</c:v>
                </c:pt>
                <c:pt idx="4">
                  <c:v>149.0</c:v>
                </c:pt>
                <c:pt idx="5">
                  <c:v>152.0</c:v>
                </c:pt>
                <c:pt idx="6">
                  <c:v>167.0</c:v>
                </c:pt>
                <c:pt idx="7">
                  <c:v>169.0</c:v>
                </c:pt>
                <c:pt idx="8">
                  <c:v>209.0</c:v>
                </c:pt>
                <c:pt idx="9">
                  <c:v>213.0</c:v>
                </c:pt>
                <c:pt idx="10">
                  <c:v>255.0</c:v>
                </c:pt>
                <c:pt idx="11">
                  <c:v>263.0</c:v>
                </c:pt>
                <c:pt idx="12">
                  <c:v>306.0</c:v>
                </c:pt>
                <c:pt idx="13">
                  <c:v>367.0</c:v>
                </c:pt>
                <c:pt idx="14">
                  <c:v>392.0</c:v>
                </c:pt>
                <c:pt idx="15">
                  <c:v>435.0</c:v>
                </c:pt>
                <c:pt idx="16">
                  <c:v>468.0</c:v>
                </c:pt>
                <c:pt idx="17">
                  <c:v>430.0</c:v>
                </c:pt>
                <c:pt idx="18">
                  <c:v>428.0</c:v>
                </c:pt>
                <c:pt idx="19">
                  <c:v>363.0</c:v>
                </c:pt>
                <c:pt idx="20">
                  <c:v>280.0</c:v>
                </c:pt>
                <c:pt idx="21">
                  <c:v>260.0</c:v>
                </c:pt>
                <c:pt idx="22">
                  <c:v>249.0</c:v>
                </c:pt>
                <c:pt idx="23">
                  <c:v>226.0</c:v>
                </c:pt>
                <c:pt idx="24">
                  <c:v>221.0</c:v>
                </c:pt>
                <c:pt idx="25">
                  <c:v>218.0</c:v>
                </c:pt>
                <c:pt idx="26">
                  <c:v>204.0</c:v>
                </c:pt>
                <c:pt idx="27">
                  <c:v>198.0</c:v>
                </c:pt>
                <c:pt idx="28">
                  <c:v>211.0</c:v>
                </c:pt>
                <c:pt idx="29">
                  <c:v>205.0</c:v>
                </c:pt>
                <c:pt idx="30">
                  <c:v>184.0</c:v>
                </c:pt>
                <c:pt idx="31">
                  <c:v>187.0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'980046'!$F$1169:$F$1200</c:f>
              <c:numCache>
                <c:formatCode>0</c:formatCode>
                <c:ptCount val="32"/>
                <c:pt idx="0">
                  <c:v>136.1163907543622</c:v>
                </c:pt>
                <c:pt idx="1">
                  <c:v>138.2891398610443</c:v>
                </c:pt>
                <c:pt idx="2">
                  <c:v>140.6976340262724</c:v>
                </c:pt>
                <c:pt idx="3">
                  <c:v>143.3169625711228</c:v>
                </c:pt>
                <c:pt idx="4">
                  <c:v>146.5312931807408</c:v>
                </c:pt>
                <c:pt idx="5">
                  <c:v>150.6590059315221</c:v>
                </c:pt>
                <c:pt idx="6">
                  <c:v>157.1771342188769</c:v>
                </c:pt>
                <c:pt idx="7">
                  <c:v>167.6636787962078</c:v>
                </c:pt>
                <c:pt idx="8">
                  <c:v>183.9906646864161</c:v>
                </c:pt>
                <c:pt idx="9">
                  <c:v>207.9225952755574</c:v>
                </c:pt>
                <c:pt idx="10">
                  <c:v>239.1417121207221</c:v>
                </c:pt>
                <c:pt idx="11">
                  <c:v>279.9804345697454</c:v>
                </c:pt>
                <c:pt idx="12">
                  <c:v>325.8003537673986</c:v>
                </c:pt>
                <c:pt idx="13">
                  <c:v>369.1479418567175</c:v>
                </c:pt>
                <c:pt idx="14">
                  <c:v>408.3201724228794</c:v>
                </c:pt>
                <c:pt idx="15">
                  <c:v>433.4122418807688</c:v>
                </c:pt>
                <c:pt idx="16">
                  <c:v>439.1135632403207</c:v>
                </c:pt>
                <c:pt idx="17">
                  <c:v>424.8560837667376</c:v>
                </c:pt>
                <c:pt idx="18">
                  <c:v>397.1677692507994</c:v>
                </c:pt>
                <c:pt idx="19">
                  <c:v>358.1969324438152</c:v>
                </c:pt>
                <c:pt idx="20">
                  <c:v>315.7264464316031</c:v>
                </c:pt>
                <c:pt idx="21">
                  <c:v>277.1317505051908</c:v>
                </c:pt>
                <c:pt idx="22">
                  <c:v>244.8180111913787</c:v>
                </c:pt>
                <c:pt idx="23">
                  <c:v>222.5396999565104</c:v>
                </c:pt>
                <c:pt idx="24">
                  <c:v>209.4169602446518</c:v>
                </c:pt>
                <c:pt idx="25">
                  <c:v>202.027550930992</c:v>
                </c:pt>
                <c:pt idx="26">
                  <c:v>198.3408838796014</c:v>
                </c:pt>
                <c:pt idx="27">
                  <c:v>197.5055116698133</c:v>
                </c:pt>
                <c:pt idx="28">
                  <c:v>198.2172209843268</c:v>
                </c:pt>
                <c:pt idx="29">
                  <c:v>199.8495269173295</c:v>
                </c:pt>
                <c:pt idx="30">
                  <c:v>201.7647493345792</c:v>
                </c:pt>
                <c:pt idx="31">
                  <c:v>203.7602715376855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1362600"/>
        <c:axId val="1801365768"/>
      </c:scatterChart>
      <c:valAx>
        <c:axId val="1801362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1365768"/>
        <c:crosses val="autoZero"/>
        <c:crossBetween val="midCat"/>
      </c:valAx>
      <c:valAx>
        <c:axId val="1801365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1362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'980046'!$E$1219:$E$1250</c:f>
              <c:numCache>
                <c:formatCode>General</c:formatCode>
                <c:ptCount val="32"/>
                <c:pt idx="0">
                  <c:v>109.0</c:v>
                </c:pt>
                <c:pt idx="1">
                  <c:v>129.0</c:v>
                </c:pt>
                <c:pt idx="2">
                  <c:v>131.0</c:v>
                </c:pt>
                <c:pt idx="3">
                  <c:v>132.0</c:v>
                </c:pt>
                <c:pt idx="4">
                  <c:v>126.0</c:v>
                </c:pt>
                <c:pt idx="5">
                  <c:v>149.0</c:v>
                </c:pt>
                <c:pt idx="6">
                  <c:v>153.0</c:v>
                </c:pt>
                <c:pt idx="7">
                  <c:v>177.0</c:v>
                </c:pt>
                <c:pt idx="8">
                  <c:v>196.0</c:v>
                </c:pt>
                <c:pt idx="9">
                  <c:v>179.0</c:v>
                </c:pt>
                <c:pt idx="10">
                  <c:v>209.0</c:v>
                </c:pt>
                <c:pt idx="11">
                  <c:v>238.0</c:v>
                </c:pt>
                <c:pt idx="12">
                  <c:v>300.0</c:v>
                </c:pt>
                <c:pt idx="13">
                  <c:v>349.0</c:v>
                </c:pt>
                <c:pt idx="14">
                  <c:v>411.0</c:v>
                </c:pt>
                <c:pt idx="15">
                  <c:v>431.0</c:v>
                </c:pt>
                <c:pt idx="16">
                  <c:v>438.0</c:v>
                </c:pt>
                <c:pt idx="17">
                  <c:v>408.0</c:v>
                </c:pt>
                <c:pt idx="18">
                  <c:v>422.0</c:v>
                </c:pt>
                <c:pt idx="19">
                  <c:v>311.0</c:v>
                </c:pt>
                <c:pt idx="20">
                  <c:v>294.0</c:v>
                </c:pt>
                <c:pt idx="21">
                  <c:v>260.0</c:v>
                </c:pt>
                <c:pt idx="22">
                  <c:v>240.0</c:v>
                </c:pt>
                <c:pt idx="23">
                  <c:v>206.0</c:v>
                </c:pt>
                <c:pt idx="24">
                  <c:v>219.0</c:v>
                </c:pt>
                <c:pt idx="25">
                  <c:v>207.0</c:v>
                </c:pt>
                <c:pt idx="26">
                  <c:v>198.0</c:v>
                </c:pt>
                <c:pt idx="27">
                  <c:v>186.0</c:v>
                </c:pt>
                <c:pt idx="28">
                  <c:v>186.0</c:v>
                </c:pt>
                <c:pt idx="29">
                  <c:v>206.0</c:v>
                </c:pt>
                <c:pt idx="30">
                  <c:v>188.0</c:v>
                </c:pt>
                <c:pt idx="31">
                  <c:v>178.0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'980046'!$F$1219:$F$1250</c:f>
              <c:numCache>
                <c:formatCode>0</c:formatCode>
                <c:ptCount val="32"/>
                <c:pt idx="0">
                  <c:v>126.260237662953</c:v>
                </c:pt>
                <c:pt idx="1">
                  <c:v>128.5562493711122</c:v>
                </c:pt>
                <c:pt idx="2">
                  <c:v>131.0286415173157</c:v>
                </c:pt>
                <c:pt idx="3">
                  <c:v>133.5721708617379</c:v>
                </c:pt>
                <c:pt idx="4">
                  <c:v>136.4523753361978</c:v>
                </c:pt>
                <c:pt idx="5">
                  <c:v>139.8710826739467</c:v>
                </c:pt>
                <c:pt idx="6">
                  <c:v>145.0298920676858</c:v>
                </c:pt>
                <c:pt idx="7">
                  <c:v>153.3488412265177</c:v>
                </c:pt>
                <c:pt idx="8">
                  <c:v>166.8259075769293</c:v>
                </c:pt>
                <c:pt idx="9">
                  <c:v>187.7336684845639</c:v>
                </c:pt>
                <c:pt idx="10">
                  <c:v>216.660545120373</c:v>
                </c:pt>
                <c:pt idx="11">
                  <c:v>256.6898827561278</c:v>
                </c:pt>
                <c:pt idx="12">
                  <c:v>303.9686562633614</c:v>
                </c:pt>
                <c:pt idx="13">
                  <c:v>350.691600824409</c:v>
                </c:pt>
                <c:pt idx="14">
                  <c:v>394.595436542485</c:v>
                </c:pt>
                <c:pt idx="15">
                  <c:v>423.9907189094722</c:v>
                </c:pt>
                <c:pt idx="16">
                  <c:v>431.9669924985321</c:v>
                </c:pt>
                <c:pt idx="17">
                  <c:v>417.3466709853583</c:v>
                </c:pt>
                <c:pt idx="18">
                  <c:v>387.5014659396487</c:v>
                </c:pt>
                <c:pt idx="19">
                  <c:v>345.5492487396171</c:v>
                </c:pt>
                <c:pt idx="20">
                  <c:v>300.7138530677337</c:v>
                </c:pt>
                <c:pt idx="21">
                  <c:v>261.306827504167</c:v>
                </c:pt>
                <c:pt idx="22">
                  <c:v>229.8440639830848</c:v>
                </c:pt>
                <c:pt idx="23">
                  <c:v>209.5027978693119</c:v>
                </c:pt>
                <c:pt idx="24">
                  <c:v>198.4877122843583</c:v>
                </c:pt>
                <c:pt idx="25">
                  <c:v>193.0054375298912</c:v>
                </c:pt>
                <c:pt idx="26">
                  <c:v>190.9482804827908</c:v>
                </c:pt>
                <c:pt idx="27">
                  <c:v>191.2888387172918</c:v>
                </c:pt>
                <c:pt idx="28">
                  <c:v>192.6633809074833</c:v>
                </c:pt>
                <c:pt idx="29">
                  <c:v>194.7742230888223</c:v>
                </c:pt>
                <c:pt idx="30">
                  <c:v>196.9875232333129</c:v>
                </c:pt>
                <c:pt idx="31">
                  <c:v>199.2001536167841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1408232"/>
        <c:axId val="1801411400"/>
      </c:scatterChart>
      <c:valAx>
        <c:axId val="1801408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1411400"/>
        <c:crosses val="autoZero"/>
        <c:crossBetween val="midCat"/>
      </c:valAx>
      <c:valAx>
        <c:axId val="1801411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1408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'980046'!$E$1269:$E$1300</c:f>
              <c:numCache>
                <c:formatCode>General</c:formatCode>
                <c:ptCount val="32"/>
                <c:pt idx="0">
                  <c:v>127.0</c:v>
                </c:pt>
                <c:pt idx="1">
                  <c:v>135.0</c:v>
                </c:pt>
                <c:pt idx="2">
                  <c:v>144.0</c:v>
                </c:pt>
                <c:pt idx="3">
                  <c:v>131.0</c:v>
                </c:pt>
                <c:pt idx="4">
                  <c:v>134.0</c:v>
                </c:pt>
                <c:pt idx="5">
                  <c:v>155.0</c:v>
                </c:pt>
                <c:pt idx="6">
                  <c:v>154.0</c:v>
                </c:pt>
                <c:pt idx="7">
                  <c:v>166.0</c:v>
                </c:pt>
                <c:pt idx="8">
                  <c:v>184.0</c:v>
                </c:pt>
                <c:pt idx="9">
                  <c:v>188.0</c:v>
                </c:pt>
                <c:pt idx="10">
                  <c:v>209.0</c:v>
                </c:pt>
                <c:pt idx="11">
                  <c:v>230.0</c:v>
                </c:pt>
                <c:pt idx="12">
                  <c:v>280.0</c:v>
                </c:pt>
                <c:pt idx="13">
                  <c:v>314.0</c:v>
                </c:pt>
                <c:pt idx="14">
                  <c:v>334.0</c:v>
                </c:pt>
                <c:pt idx="15">
                  <c:v>330.0</c:v>
                </c:pt>
                <c:pt idx="16">
                  <c:v>388.0</c:v>
                </c:pt>
                <c:pt idx="17">
                  <c:v>330.0</c:v>
                </c:pt>
                <c:pt idx="18">
                  <c:v>363.0</c:v>
                </c:pt>
                <c:pt idx="19">
                  <c:v>290.0</c:v>
                </c:pt>
                <c:pt idx="20">
                  <c:v>278.0</c:v>
                </c:pt>
                <c:pt idx="21">
                  <c:v>254.0</c:v>
                </c:pt>
                <c:pt idx="22">
                  <c:v>220.0</c:v>
                </c:pt>
                <c:pt idx="23">
                  <c:v>225.0</c:v>
                </c:pt>
                <c:pt idx="24">
                  <c:v>198.0</c:v>
                </c:pt>
                <c:pt idx="25">
                  <c:v>180.0</c:v>
                </c:pt>
                <c:pt idx="26">
                  <c:v>201.0</c:v>
                </c:pt>
                <c:pt idx="27">
                  <c:v>213.0</c:v>
                </c:pt>
                <c:pt idx="28">
                  <c:v>194.0</c:v>
                </c:pt>
                <c:pt idx="29">
                  <c:v>173.0</c:v>
                </c:pt>
                <c:pt idx="30">
                  <c:v>165.0</c:v>
                </c:pt>
                <c:pt idx="31">
                  <c:v>198.0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'980046'!$F$1269:$F$1300</c:f>
              <c:numCache>
                <c:formatCode>0</c:formatCode>
                <c:ptCount val="32"/>
                <c:pt idx="0">
                  <c:v>132.6336319176486</c:v>
                </c:pt>
                <c:pt idx="1">
                  <c:v>134.5074602886744</c:v>
                </c:pt>
                <c:pt idx="2">
                  <c:v>136.625201888629</c:v>
                </c:pt>
                <c:pt idx="3">
                  <c:v>138.9857039996311</c:v>
                </c:pt>
                <c:pt idx="4">
                  <c:v>141.9329862984007</c:v>
                </c:pt>
                <c:pt idx="5">
                  <c:v>145.7024203047698</c:v>
                </c:pt>
                <c:pt idx="6">
                  <c:v>151.4832863371991</c:v>
                </c:pt>
                <c:pt idx="7">
                  <c:v>160.3488270398527</c:v>
                </c:pt>
                <c:pt idx="8">
                  <c:v>173.426994534406</c:v>
                </c:pt>
                <c:pt idx="9">
                  <c:v>191.6496676131311</c:v>
                </c:pt>
                <c:pt idx="10">
                  <c:v>214.438518953296</c:v>
                </c:pt>
                <c:pt idx="11">
                  <c:v>243.2783908692987</c:v>
                </c:pt>
                <c:pt idx="12">
                  <c:v>274.9134209372527</c:v>
                </c:pt>
                <c:pt idx="13">
                  <c:v>304.5764757558523</c:v>
                </c:pt>
                <c:pt idx="14">
                  <c:v>331.6516231416945</c:v>
                </c:pt>
                <c:pt idx="15">
                  <c:v>349.9492584620706</c:v>
                </c:pt>
                <c:pt idx="16">
                  <c:v>356.0827978569898</c:v>
                </c:pt>
                <c:pt idx="17">
                  <c:v>349.325909918101</c:v>
                </c:pt>
                <c:pt idx="18">
                  <c:v>333.1770236303003</c:v>
                </c:pt>
                <c:pt idx="19">
                  <c:v>308.7048252473151</c:v>
                </c:pt>
                <c:pt idx="20">
                  <c:v>280.4036281174256</c:v>
                </c:pt>
                <c:pt idx="21">
                  <c:v>253.1151305440233</c:v>
                </c:pt>
                <c:pt idx="22">
                  <c:v>228.7187534463698</c:v>
                </c:pt>
                <c:pt idx="23">
                  <c:v>210.5829512781542</c:v>
                </c:pt>
                <c:pt idx="24">
                  <c:v>198.9543810328717</c:v>
                </c:pt>
                <c:pt idx="25">
                  <c:v>191.7006265207264</c:v>
                </c:pt>
                <c:pt idx="26">
                  <c:v>187.4408272194386</c:v>
                </c:pt>
                <c:pt idx="27">
                  <c:v>185.7695582407569</c:v>
                </c:pt>
                <c:pt idx="28">
                  <c:v>185.7932059287092</c:v>
                </c:pt>
                <c:pt idx="29">
                  <c:v>186.7759795491819</c:v>
                </c:pt>
                <c:pt idx="30">
                  <c:v>188.1955669817241</c:v>
                </c:pt>
                <c:pt idx="31">
                  <c:v>189.7857228519405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0871640"/>
        <c:axId val="1800868472"/>
      </c:scatterChart>
      <c:valAx>
        <c:axId val="1800871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0868472"/>
        <c:crosses val="autoZero"/>
        <c:crossBetween val="midCat"/>
      </c:valAx>
      <c:valAx>
        <c:axId val="1800868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0871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'980046'!$E$1319:$E$1350</c:f>
              <c:numCache>
                <c:formatCode>General</c:formatCode>
                <c:ptCount val="32"/>
                <c:pt idx="0">
                  <c:v>113.0</c:v>
                </c:pt>
                <c:pt idx="1">
                  <c:v>141.0</c:v>
                </c:pt>
                <c:pt idx="2">
                  <c:v>124.0</c:v>
                </c:pt>
                <c:pt idx="3">
                  <c:v>130.0</c:v>
                </c:pt>
                <c:pt idx="4">
                  <c:v>141.0</c:v>
                </c:pt>
                <c:pt idx="5">
                  <c:v>139.0</c:v>
                </c:pt>
                <c:pt idx="6">
                  <c:v>171.0</c:v>
                </c:pt>
                <c:pt idx="7">
                  <c:v>154.0</c:v>
                </c:pt>
                <c:pt idx="8">
                  <c:v>163.0</c:v>
                </c:pt>
                <c:pt idx="9">
                  <c:v>174.0</c:v>
                </c:pt>
                <c:pt idx="10">
                  <c:v>241.0</c:v>
                </c:pt>
                <c:pt idx="11">
                  <c:v>237.0</c:v>
                </c:pt>
                <c:pt idx="12">
                  <c:v>279.0</c:v>
                </c:pt>
                <c:pt idx="13">
                  <c:v>287.0</c:v>
                </c:pt>
                <c:pt idx="14">
                  <c:v>337.0</c:v>
                </c:pt>
                <c:pt idx="15">
                  <c:v>355.0</c:v>
                </c:pt>
                <c:pt idx="16">
                  <c:v>380.0</c:v>
                </c:pt>
                <c:pt idx="17">
                  <c:v>335.0</c:v>
                </c:pt>
                <c:pt idx="18">
                  <c:v>324.0</c:v>
                </c:pt>
                <c:pt idx="19">
                  <c:v>271.0</c:v>
                </c:pt>
                <c:pt idx="20">
                  <c:v>279.0</c:v>
                </c:pt>
                <c:pt idx="21">
                  <c:v>255.0</c:v>
                </c:pt>
                <c:pt idx="22">
                  <c:v>193.0</c:v>
                </c:pt>
                <c:pt idx="23">
                  <c:v>218.0</c:v>
                </c:pt>
                <c:pt idx="24">
                  <c:v>211.0</c:v>
                </c:pt>
                <c:pt idx="25">
                  <c:v>181.0</c:v>
                </c:pt>
                <c:pt idx="26">
                  <c:v>189.0</c:v>
                </c:pt>
                <c:pt idx="27">
                  <c:v>205.0</c:v>
                </c:pt>
                <c:pt idx="28">
                  <c:v>187.0</c:v>
                </c:pt>
                <c:pt idx="29">
                  <c:v>167.0</c:v>
                </c:pt>
                <c:pt idx="30">
                  <c:v>182.0</c:v>
                </c:pt>
                <c:pt idx="31">
                  <c:v>189.0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'980046'!$F$1319:$F$1350</c:f>
              <c:numCache>
                <c:formatCode>0</c:formatCode>
                <c:ptCount val="32"/>
                <c:pt idx="0">
                  <c:v>126.043443517956</c:v>
                </c:pt>
                <c:pt idx="1">
                  <c:v>128.1317917176196</c:v>
                </c:pt>
                <c:pt idx="2">
                  <c:v>130.4743662560715</c:v>
                </c:pt>
                <c:pt idx="3">
                  <c:v>133.0572793642075</c:v>
                </c:pt>
                <c:pt idx="4">
                  <c:v>136.2450101962113</c:v>
                </c:pt>
                <c:pt idx="5">
                  <c:v>140.2871812433462</c:v>
                </c:pt>
                <c:pt idx="6">
                  <c:v>146.4607751314422</c:v>
                </c:pt>
                <c:pt idx="7">
                  <c:v>155.9212104082281</c:v>
                </c:pt>
                <c:pt idx="8">
                  <c:v>169.8793499709061</c:v>
                </c:pt>
                <c:pt idx="9">
                  <c:v>189.3038823482808</c:v>
                </c:pt>
                <c:pt idx="10">
                  <c:v>213.494137354486</c:v>
                </c:pt>
                <c:pt idx="11">
                  <c:v>243.846861456516</c:v>
                </c:pt>
                <c:pt idx="12">
                  <c:v>276.6514093089717</c:v>
                </c:pt>
                <c:pt idx="13">
                  <c:v>306.700916992645</c:v>
                </c:pt>
                <c:pt idx="14">
                  <c:v>333.0454382976409</c:v>
                </c:pt>
                <c:pt idx="15">
                  <c:v>349.2934855538281</c:v>
                </c:pt>
                <c:pt idx="16">
                  <c:v>352.3359744409718</c:v>
                </c:pt>
                <c:pt idx="17">
                  <c:v>342.124514045707</c:v>
                </c:pt>
                <c:pt idx="18">
                  <c:v>323.134944525231</c:v>
                </c:pt>
                <c:pt idx="19">
                  <c:v>296.6231039201032</c:v>
                </c:pt>
                <c:pt idx="20">
                  <c:v>267.6458066545443</c:v>
                </c:pt>
                <c:pt idx="21">
                  <c:v>241.0461316592404</c:v>
                </c:pt>
                <c:pt idx="22">
                  <c:v>218.4234016682012</c:v>
                </c:pt>
                <c:pt idx="23">
                  <c:v>202.5154989946521</c:v>
                </c:pt>
                <c:pt idx="24">
                  <c:v>192.9536660411403</c:v>
                </c:pt>
                <c:pt idx="25">
                  <c:v>187.4817581332893</c:v>
                </c:pt>
                <c:pt idx="26">
                  <c:v>184.7535741939593</c:v>
                </c:pt>
                <c:pt idx="27">
                  <c:v>184.2421513055773</c:v>
                </c:pt>
                <c:pt idx="28">
                  <c:v>184.9712979111735</c:v>
                </c:pt>
                <c:pt idx="29">
                  <c:v>186.5106356207735</c:v>
                </c:pt>
                <c:pt idx="30">
                  <c:v>188.3069934123052</c:v>
                </c:pt>
                <c:pt idx="31">
                  <c:v>190.1851351492006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0825880"/>
        <c:axId val="1800822712"/>
      </c:scatterChart>
      <c:valAx>
        <c:axId val="1800825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0822712"/>
        <c:crosses val="autoZero"/>
        <c:crossBetween val="midCat"/>
      </c:valAx>
      <c:valAx>
        <c:axId val="1800822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0825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'980046'!$E$1369:$E$1400</c:f>
              <c:numCache>
                <c:formatCode>General</c:formatCode>
                <c:ptCount val="32"/>
                <c:pt idx="0">
                  <c:v>137.0</c:v>
                </c:pt>
                <c:pt idx="1">
                  <c:v>129.0</c:v>
                </c:pt>
                <c:pt idx="2">
                  <c:v>116.0</c:v>
                </c:pt>
                <c:pt idx="3">
                  <c:v>158.0</c:v>
                </c:pt>
                <c:pt idx="4">
                  <c:v>141.0</c:v>
                </c:pt>
                <c:pt idx="5">
                  <c:v>148.0</c:v>
                </c:pt>
                <c:pt idx="6">
                  <c:v>185.0</c:v>
                </c:pt>
                <c:pt idx="7">
                  <c:v>164.0</c:v>
                </c:pt>
                <c:pt idx="8">
                  <c:v>205.0</c:v>
                </c:pt>
                <c:pt idx="9">
                  <c:v>204.0</c:v>
                </c:pt>
                <c:pt idx="10">
                  <c:v>189.0</c:v>
                </c:pt>
                <c:pt idx="11">
                  <c:v>263.0</c:v>
                </c:pt>
                <c:pt idx="12">
                  <c:v>249.0</c:v>
                </c:pt>
                <c:pt idx="13">
                  <c:v>302.0</c:v>
                </c:pt>
                <c:pt idx="14">
                  <c:v>348.0</c:v>
                </c:pt>
                <c:pt idx="15">
                  <c:v>397.0</c:v>
                </c:pt>
                <c:pt idx="16">
                  <c:v>331.0</c:v>
                </c:pt>
                <c:pt idx="17">
                  <c:v>354.0</c:v>
                </c:pt>
                <c:pt idx="18">
                  <c:v>315.0</c:v>
                </c:pt>
                <c:pt idx="19">
                  <c:v>309.0</c:v>
                </c:pt>
                <c:pt idx="20">
                  <c:v>273.0</c:v>
                </c:pt>
                <c:pt idx="21">
                  <c:v>221.0</c:v>
                </c:pt>
                <c:pt idx="22">
                  <c:v>201.0</c:v>
                </c:pt>
                <c:pt idx="23">
                  <c:v>220.0</c:v>
                </c:pt>
                <c:pt idx="24">
                  <c:v>204.0</c:v>
                </c:pt>
                <c:pt idx="25">
                  <c:v>199.0</c:v>
                </c:pt>
                <c:pt idx="26">
                  <c:v>170.0</c:v>
                </c:pt>
                <c:pt idx="27">
                  <c:v>176.0</c:v>
                </c:pt>
                <c:pt idx="28">
                  <c:v>185.0</c:v>
                </c:pt>
                <c:pt idx="29">
                  <c:v>205.0</c:v>
                </c:pt>
                <c:pt idx="30">
                  <c:v>184.0</c:v>
                </c:pt>
                <c:pt idx="31">
                  <c:v>202.0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'980046'!$F$1369:$F$1400</c:f>
              <c:numCache>
                <c:formatCode>0</c:formatCode>
                <c:ptCount val="32"/>
                <c:pt idx="0">
                  <c:v>136.1035900175011</c:v>
                </c:pt>
                <c:pt idx="1">
                  <c:v>137.9459570394943</c:v>
                </c:pt>
                <c:pt idx="2">
                  <c:v>139.9829134817151</c:v>
                </c:pt>
                <c:pt idx="3">
                  <c:v>142.1840834703927</c:v>
                </c:pt>
                <c:pt idx="4">
                  <c:v>144.8528678344772</c:v>
                </c:pt>
                <c:pt idx="5">
                  <c:v>148.222685495791</c:v>
                </c:pt>
                <c:pt idx="6">
                  <c:v>153.4425053298547</c:v>
                </c:pt>
                <c:pt idx="7">
                  <c:v>161.6800496305552</c:v>
                </c:pt>
                <c:pt idx="8">
                  <c:v>174.282758107826</c:v>
                </c:pt>
                <c:pt idx="9">
                  <c:v>192.4643876371077</c:v>
                </c:pt>
                <c:pt idx="10">
                  <c:v>215.8333535869203</c:v>
                </c:pt>
                <c:pt idx="11">
                  <c:v>245.9442634828449</c:v>
                </c:pt>
                <c:pt idx="12">
                  <c:v>279.1688503960928</c:v>
                </c:pt>
                <c:pt idx="13">
                  <c:v>310.0024262098298</c:v>
                </c:pt>
                <c:pt idx="14">
                  <c:v>337.1312689124633</c:v>
                </c:pt>
                <c:pt idx="15">
                  <c:v>353.5883028323022</c:v>
                </c:pt>
                <c:pt idx="16">
                  <c:v>355.9357700131322</c:v>
                </c:pt>
                <c:pt idx="17">
                  <c:v>344.2310532765516</c:v>
                </c:pt>
                <c:pt idx="18">
                  <c:v>323.5504137439156</c:v>
                </c:pt>
                <c:pt idx="19">
                  <c:v>295.4591389708713</c:v>
                </c:pt>
                <c:pt idx="20">
                  <c:v>265.5886032763855</c:v>
                </c:pt>
                <c:pt idx="21">
                  <c:v>239.0049371490923</c:v>
                </c:pt>
                <c:pt idx="22">
                  <c:v>217.2096784208977</c:v>
                </c:pt>
                <c:pt idx="23">
                  <c:v>202.5447842746258</c:v>
                </c:pt>
                <c:pt idx="24">
                  <c:v>194.1770016540572</c:v>
                </c:pt>
                <c:pt idx="25">
                  <c:v>189.7022232481439</c:v>
                </c:pt>
                <c:pt idx="26">
                  <c:v>187.7463032112797</c:v>
                </c:pt>
                <c:pt idx="27">
                  <c:v>187.6934727640686</c:v>
                </c:pt>
                <c:pt idx="28">
                  <c:v>188.5830986068091</c:v>
                </c:pt>
                <c:pt idx="29">
                  <c:v>190.1190587983405</c:v>
                </c:pt>
                <c:pt idx="30">
                  <c:v>191.8034869842948</c:v>
                </c:pt>
                <c:pt idx="31">
                  <c:v>193.5201520252832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0780024"/>
        <c:axId val="1800776856"/>
      </c:scatterChart>
      <c:valAx>
        <c:axId val="1800780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0776856"/>
        <c:crosses val="autoZero"/>
        <c:crossBetween val="midCat"/>
      </c:valAx>
      <c:valAx>
        <c:axId val="1800776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0780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'980046'!$E$1419:$E$1450</c:f>
              <c:numCache>
                <c:formatCode>General</c:formatCode>
                <c:ptCount val="32"/>
                <c:pt idx="0">
                  <c:v>117.0</c:v>
                </c:pt>
                <c:pt idx="1">
                  <c:v>116.0</c:v>
                </c:pt>
                <c:pt idx="2">
                  <c:v>120.0</c:v>
                </c:pt>
                <c:pt idx="3">
                  <c:v>159.0</c:v>
                </c:pt>
                <c:pt idx="4">
                  <c:v>138.0</c:v>
                </c:pt>
                <c:pt idx="5">
                  <c:v>153.0</c:v>
                </c:pt>
                <c:pt idx="6">
                  <c:v>174.0</c:v>
                </c:pt>
                <c:pt idx="7">
                  <c:v>188.0</c:v>
                </c:pt>
                <c:pt idx="8">
                  <c:v>169.0</c:v>
                </c:pt>
                <c:pt idx="9">
                  <c:v>195.0</c:v>
                </c:pt>
                <c:pt idx="10">
                  <c:v>215.0</c:v>
                </c:pt>
                <c:pt idx="11">
                  <c:v>238.0</c:v>
                </c:pt>
                <c:pt idx="12">
                  <c:v>250.0</c:v>
                </c:pt>
                <c:pt idx="13">
                  <c:v>290.0</c:v>
                </c:pt>
                <c:pt idx="14">
                  <c:v>339.0</c:v>
                </c:pt>
                <c:pt idx="15">
                  <c:v>334.0</c:v>
                </c:pt>
                <c:pt idx="16">
                  <c:v>343.0</c:v>
                </c:pt>
                <c:pt idx="17">
                  <c:v>394.0</c:v>
                </c:pt>
                <c:pt idx="18">
                  <c:v>313.0</c:v>
                </c:pt>
                <c:pt idx="19">
                  <c:v>275.0</c:v>
                </c:pt>
                <c:pt idx="20">
                  <c:v>239.0</c:v>
                </c:pt>
                <c:pt idx="21">
                  <c:v>242.0</c:v>
                </c:pt>
                <c:pt idx="22">
                  <c:v>217.0</c:v>
                </c:pt>
                <c:pt idx="23">
                  <c:v>211.0</c:v>
                </c:pt>
                <c:pt idx="24">
                  <c:v>205.0</c:v>
                </c:pt>
                <c:pt idx="25">
                  <c:v>207.0</c:v>
                </c:pt>
                <c:pt idx="26">
                  <c:v>200.0</c:v>
                </c:pt>
                <c:pt idx="27">
                  <c:v>199.0</c:v>
                </c:pt>
                <c:pt idx="28">
                  <c:v>190.0</c:v>
                </c:pt>
                <c:pt idx="29">
                  <c:v>186.0</c:v>
                </c:pt>
                <c:pt idx="30">
                  <c:v>161.0</c:v>
                </c:pt>
                <c:pt idx="31">
                  <c:v>167.0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'980046'!$F$1419:$F$1450</c:f>
              <c:numCache>
                <c:formatCode>0</c:formatCode>
                <c:ptCount val="32"/>
                <c:pt idx="0">
                  <c:v>128.8686889912477</c:v>
                </c:pt>
                <c:pt idx="1">
                  <c:v>130.8523932588413</c:v>
                </c:pt>
                <c:pt idx="2">
                  <c:v>133.18446409663</c:v>
                </c:pt>
                <c:pt idx="3">
                  <c:v>135.9138610748338</c:v>
                </c:pt>
                <c:pt idx="4">
                  <c:v>139.463223877696</c:v>
                </c:pt>
                <c:pt idx="5">
                  <c:v>144.0759948069616</c:v>
                </c:pt>
                <c:pt idx="6">
                  <c:v>151.0630013533141</c:v>
                </c:pt>
                <c:pt idx="7">
                  <c:v>161.4003298642996</c:v>
                </c:pt>
                <c:pt idx="8">
                  <c:v>175.9165393308113</c:v>
                </c:pt>
                <c:pt idx="9">
                  <c:v>195.084994316058</c:v>
                </c:pt>
                <c:pt idx="10">
                  <c:v>217.8339301650518</c:v>
                </c:pt>
                <c:pt idx="11">
                  <c:v>245.200841725896</c:v>
                </c:pt>
                <c:pt idx="12">
                  <c:v>273.7724740772622</c:v>
                </c:pt>
                <c:pt idx="13">
                  <c:v>299.3190009830638</c:v>
                </c:pt>
                <c:pt idx="14">
                  <c:v>321.4386070853175</c:v>
                </c:pt>
                <c:pt idx="15">
                  <c:v>335.1929950902717</c:v>
                </c:pt>
                <c:pt idx="16">
                  <c:v>338.2757017636594</c:v>
                </c:pt>
                <c:pt idx="17">
                  <c:v>330.5848664475388</c:v>
                </c:pt>
                <c:pt idx="18">
                  <c:v>315.4373506666917</c:v>
                </c:pt>
                <c:pt idx="19">
                  <c:v>293.5222117578945</c:v>
                </c:pt>
                <c:pt idx="20">
                  <c:v>268.5961756096259</c:v>
                </c:pt>
                <c:pt idx="21">
                  <c:v>244.5995637481383</c:v>
                </c:pt>
                <c:pt idx="22">
                  <c:v>222.956148616134</c:v>
                </c:pt>
                <c:pt idx="23">
                  <c:v>206.5829868023783</c:v>
                </c:pt>
                <c:pt idx="24">
                  <c:v>195.827223966291</c:v>
                </c:pt>
                <c:pt idx="25">
                  <c:v>188.9084256852255</c:v>
                </c:pt>
                <c:pt idx="26">
                  <c:v>184.662048688088</c:v>
                </c:pt>
                <c:pt idx="27">
                  <c:v>182.835236196393</c:v>
                </c:pt>
                <c:pt idx="28">
                  <c:v>182.6995624632596</c:v>
                </c:pt>
                <c:pt idx="29">
                  <c:v>183.5384634441029</c:v>
                </c:pt>
                <c:pt idx="30">
                  <c:v>184.8721816314691</c:v>
                </c:pt>
                <c:pt idx="31">
                  <c:v>186.4181530879725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0734584"/>
        <c:axId val="1800731416"/>
      </c:scatterChart>
      <c:valAx>
        <c:axId val="1800734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0731416"/>
        <c:crosses val="autoZero"/>
        <c:crossBetween val="midCat"/>
      </c:valAx>
      <c:valAx>
        <c:axId val="1800731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0734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'980046'!$E$119:$E$150</c:f>
              <c:numCache>
                <c:formatCode>General</c:formatCode>
                <c:ptCount val="32"/>
                <c:pt idx="0">
                  <c:v>51.0</c:v>
                </c:pt>
                <c:pt idx="1">
                  <c:v>28.0</c:v>
                </c:pt>
                <c:pt idx="2">
                  <c:v>54.0</c:v>
                </c:pt>
                <c:pt idx="3">
                  <c:v>56.0</c:v>
                </c:pt>
                <c:pt idx="4">
                  <c:v>75.0</c:v>
                </c:pt>
                <c:pt idx="5">
                  <c:v>57.0</c:v>
                </c:pt>
                <c:pt idx="6">
                  <c:v>63.0</c:v>
                </c:pt>
                <c:pt idx="7">
                  <c:v>71.0</c:v>
                </c:pt>
                <c:pt idx="8">
                  <c:v>78.0</c:v>
                </c:pt>
                <c:pt idx="9">
                  <c:v>89.0</c:v>
                </c:pt>
                <c:pt idx="10">
                  <c:v>128.0</c:v>
                </c:pt>
                <c:pt idx="11">
                  <c:v>127.0</c:v>
                </c:pt>
                <c:pt idx="12">
                  <c:v>182.0</c:v>
                </c:pt>
                <c:pt idx="13">
                  <c:v>199.0</c:v>
                </c:pt>
                <c:pt idx="14">
                  <c:v>276.0</c:v>
                </c:pt>
                <c:pt idx="15">
                  <c:v>249.0</c:v>
                </c:pt>
                <c:pt idx="16">
                  <c:v>256.0</c:v>
                </c:pt>
                <c:pt idx="17">
                  <c:v>190.0</c:v>
                </c:pt>
                <c:pt idx="18">
                  <c:v>137.0</c:v>
                </c:pt>
                <c:pt idx="19">
                  <c:v>100.0</c:v>
                </c:pt>
                <c:pt idx="20">
                  <c:v>75.0</c:v>
                </c:pt>
                <c:pt idx="21">
                  <c:v>74.0</c:v>
                </c:pt>
                <c:pt idx="22">
                  <c:v>62.0</c:v>
                </c:pt>
                <c:pt idx="23">
                  <c:v>66.0</c:v>
                </c:pt>
                <c:pt idx="24">
                  <c:v>78.0</c:v>
                </c:pt>
                <c:pt idx="25">
                  <c:v>59.0</c:v>
                </c:pt>
                <c:pt idx="26">
                  <c:v>56.0</c:v>
                </c:pt>
                <c:pt idx="27">
                  <c:v>57.0</c:v>
                </c:pt>
                <c:pt idx="28">
                  <c:v>69.0</c:v>
                </c:pt>
                <c:pt idx="29">
                  <c:v>72.0</c:v>
                </c:pt>
                <c:pt idx="30">
                  <c:v>64.0</c:v>
                </c:pt>
                <c:pt idx="31">
                  <c:v>59.0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'980046'!$F$119:$F$150</c:f>
              <c:numCache>
                <c:formatCode>0</c:formatCode>
                <c:ptCount val="32"/>
                <c:pt idx="0">
                  <c:v>50.70247820357438</c:v>
                </c:pt>
                <c:pt idx="1">
                  <c:v>51.1612289471603</c:v>
                </c:pt>
                <c:pt idx="2">
                  <c:v>51.64912067516055</c:v>
                </c:pt>
                <c:pt idx="3">
                  <c:v>52.14218794616347</c:v>
                </c:pt>
                <c:pt idx="4">
                  <c:v>52.70688073721445</c:v>
                </c:pt>
                <c:pt idx="5">
                  <c:v>53.4639226109988</c:v>
                </c:pt>
                <c:pt idx="6">
                  <c:v>54.97319818055602</c:v>
                </c:pt>
                <c:pt idx="7">
                  <c:v>58.45101660050863</c:v>
                </c:pt>
                <c:pt idx="8">
                  <c:v>66.22083078572085</c:v>
                </c:pt>
                <c:pt idx="9">
                  <c:v>81.60137468908478</c:v>
                </c:pt>
                <c:pt idx="10">
                  <c:v>106.5865485805596</c:v>
                </c:pt>
                <c:pt idx="11">
                  <c:v>144.1714676203623</c:v>
                </c:pt>
                <c:pt idx="12">
                  <c:v>188.3789089521951</c:v>
                </c:pt>
                <c:pt idx="13">
                  <c:v>227.057365022353</c:v>
                </c:pt>
                <c:pt idx="14">
                  <c:v>252.1582907771521</c:v>
                </c:pt>
                <c:pt idx="15">
                  <c:v>251.5620702949284</c:v>
                </c:pt>
                <c:pt idx="16">
                  <c:v>225.3918783524984</c:v>
                </c:pt>
                <c:pt idx="17">
                  <c:v>184.1431100297207</c:v>
                </c:pt>
                <c:pt idx="18">
                  <c:v>144.2010043817548</c:v>
                </c:pt>
                <c:pt idx="19">
                  <c:v>108.94762182403</c:v>
                </c:pt>
                <c:pt idx="20">
                  <c:v>84.78789706384598</c:v>
                </c:pt>
                <c:pt idx="21">
                  <c:v>71.43384423942398</c:v>
                </c:pt>
                <c:pt idx="22">
                  <c:v>65.08994580643011</c:v>
                </c:pt>
                <c:pt idx="23">
                  <c:v>62.92197431593286</c:v>
                </c:pt>
                <c:pt idx="24">
                  <c:v>62.49633501677934</c:v>
                </c:pt>
                <c:pt idx="25">
                  <c:v>62.65367336093909</c:v>
                </c:pt>
                <c:pt idx="26">
                  <c:v>63.04557787133091</c:v>
                </c:pt>
                <c:pt idx="27">
                  <c:v>63.52924846419268</c:v>
                </c:pt>
                <c:pt idx="28">
                  <c:v>63.96683503255476</c:v>
                </c:pt>
                <c:pt idx="29">
                  <c:v>64.46605537076199</c:v>
                </c:pt>
                <c:pt idx="30">
                  <c:v>64.9365058423675</c:v>
                </c:pt>
                <c:pt idx="31">
                  <c:v>65.39023799889075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0046584"/>
        <c:axId val="1800049752"/>
      </c:scatterChart>
      <c:valAx>
        <c:axId val="1800046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0049752"/>
        <c:crosses val="autoZero"/>
        <c:crossBetween val="midCat"/>
      </c:valAx>
      <c:valAx>
        <c:axId val="1800049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0046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data'!$F$5:$F$15</c:f>
              <c:numCache>
                <c:formatCode>General</c:formatCode>
                <c:ptCount val="11"/>
                <c:pt idx="0">
                  <c:v>-90.31643285177475</c:v>
                </c:pt>
                <c:pt idx="1">
                  <c:v>-90.34593776319745</c:v>
                </c:pt>
                <c:pt idx="2">
                  <c:v>-90.31854171030604</c:v>
                </c:pt>
                <c:pt idx="3">
                  <c:v>-90.293423875327</c:v>
                </c:pt>
                <c:pt idx="4">
                  <c:v>-90.33176303570171</c:v>
                </c:pt>
                <c:pt idx="5">
                  <c:v>-90.31143872483113</c:v>
                </c:pt>
                <c:pt idx="6">
                  <c:v>-90.25737287021856</c:v>
                </c:pt>
                <c:pt idx="7">
                  <c:v>-90.27336694552177</c:v>
                </c:pt>
                <c:pt idx="8">
                  <c:v>-90.26284847982699</c:v>
                </c:pt>
                <c:pt idx="9">
                  <c:v>-90.30324147526926</c:v>
                </c:pt>
                <c:pt idx="10">
                  <c:v>-90.3160163499922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data'!$F$16:$F$26</c:f>
              <c:numCache>
                <c:formatCode>General</c:formatCode>
                <c:ptCount val="11"/>
                <c:pt idx="0">
                  <c:v>-90.27298419910274</c:v>
                </c:pt>
                <c:pt idx="1">
                  <c:v>-90.26139717056371</c:v>
                </c:pt>
                <c:pt idx="2">
                  <c:v>-90.25812122049892</c:v>
                </c:pt>
                <c:pt idx="3">
                  <c:v>-90.21551159728291</c:v>
                </c:pt>
                <c:pt idx="4">
                  <c:v>-90.20019935769849</c:v>
                </c:pt>
                <c:pt idx="5">
                  <c:v>-90.17645144446105</c:v>
                </c:pt>
                <c:pt idx="6">
                  <c:v>-90.18158093535275</c:v>
                </c:pt>
                <c:pt idx="7">
                  <c:v>-90.1888793676101</c:v>
                </c:pt>
                <c:pt idx="8">
                  <c:v>-90.25037301069426</c:v>
                </c:pt>
                <c:pt idx="9">
                  <c:v>-90.27810695227232</c:v>
                </c:pt>
                <c:pt idx="10">
                  <c:v>-90.24709816428767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0626392"/>
        <c:axId val="1800619544"/>
      </c:scatterChart>
      <c:valAx>
        <c:axId val="1800626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00619544"/>
        <c:crosses val="autoZero"/>
        <c:crossBetween val="midCat"/>
        <c:majorUnit val="1.0"/>
      </c:valAx>
      <c:valAx>
        <c:axId val="18006195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PHI (deg.)</a:t>
                </a:r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18006263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data'!$H$5:$H$15</c:f>
              <c:numCache>
                <c:formatCode>0.00000</c:formatCode>
                <c:ptCount val="11"/>
                <c:pt idx="0">
                  <c:v>1.169607837662518</c:v>
                </c:pt>
                <c:pt idx="1">
                  <c:v>1.169309273766823</c:v>
                </c:pt>
                <c:pt idx="2">
                  <c:v>1.169586490226426</c:v>
                </c:pt>
                <c:pt idx="3">
                  <c:v>1.169840828043762</c:v>
                </c:pt>
                <c:pt idx="4">
                  <c:v>1.169452680907602</c:v>
                </c:pt>
                <c:pt idx="5">
                  <c:v>1.169658396621505</c:v>
                </c:pt>
                <c:pt idx="6">
                  <c:v>1.17020616446588</c:v>
                </c:pt>
                <c:pt idx="7">
                  <c:v>1.170044040037881</c:v>
                </c:pt>
                <c:pt idx="8">
                  <c:v>1.170150653159693</c:v>
                </c:pt>
                <c:pt idx="9">
                  <c:v>1.169741397271707</c:v>
                </c:pt>
                <c:pt idx="10">
                  <c:v>1.169612053942641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data'!$H$16:$H$26</c:f>
              <c:numCache>
                <c:formatCode>0.00000</c:formatCode>
                <c:ptCount val="11"/>
                <c:pt idx="0">
                  <c:v>1.170047918967688</c:v>
                </c:pt>
                <c:pt idx="1">
                  <c:v>1.170165365647417</c:v>
                </c:pt>
                <c:pt idx="2">
                  <c:v>1.170198577280338</c:v>
                </c:pt>
                <c:pt idx="3">
                  <c:v>1.170630813270479</c:v>
                </c:pt>
                <c:pt idx="4">
                  <c:v>1.170786259605479</c:v>
                </c:pt>
                <c:pt idx="5">
                  <c:v>1.171027466007412</c:v>
                </c:pt>
                <c:pt idx="6">
                  <c:v>1.170975353344169</c:v>
                </c:pt>
                <c:pt idx="7">
                  <c:v>1.170901217527957</c:v>
                </c:pt>
                <c:pt idx="8">
                  <c:v>1.17027714006183</c:v>
                </c:pt>
                <c:pt idx="9">
                  <c:v>1.169996005823195</c:v>
                </c:pt>
                <c:pt idx="10">
                  <c:v>1.170310350066187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0585272"/>
        <c:axId val="1800579784"/>
      </c:scatterChart>
      <c:valAx>
        <c:axId val="1800585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00579784"/>
        <c:crosses val="autoZero"/>
        <c:crossBetween val="midCat"/>
        <c:majorUnit val="1.0"/>
      </c:valAx>
      <c:valAx>
        <c:axId val="18005797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d0</a:t>
                </a:r>
                <a:r>
                  <a:rPr lang="en-CA" baseline="0"/>
                  <a:t>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18005852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data'!$F$27:$F$35</c:f>
              <c:numCache>
                <c:formatCode>General</c:formatCode>
                <c:ptCount val="9"/>
                <c:pt idx="0">
                  <c:v>-90.25737287021856</c:v>
                </c:pt>
                <c:pt idx="1">
                  <c:v>-90.19654220861888</c:v>
                </c:pt>
                <c:pt idx="2">
                  <c:v>-90.17852499167383</c:v>
                </c:pt>
                <c:pt idx="3">
                  <c:v>-90.17022846171586</c:v>
                </c:pt>
                <c:pt idx="4">
                  <c:v>-90.16048473852035</c:v>
                </c:pt>
                <c:pt idx="5">
                  <c:v>-90.1903044364406</c:v>
                </c:pt>
                <c:pt idx="6">
                  <c:v>-90.1945122730172</c:v>
                </c:pt>
                <c:pt idx="7">
                  <c:v>-90.18575266842224</c:v>
                </c:pt>
                <c:pt idx="8">
                  <c:v>-90.18158093535275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0553336"/>
        <c:axId val="1800547896"/>
      </c:scatterChart>
      <c:valAx>
        <c:axId val="1800553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00547896"/>
        <c:crosses val="autoZero"/>
        <c:crossBetween val="midCat"/>
      </c:valAx>
      <c:valAx>
        <c:axId val="1800547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PHI (deg.)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18005533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data'!$H$27:$H$35</c:f>
              <c:numCache>
                <c:formatCode>0.00000</c:formatCode>
                <c:ptCount val="9"/>
                <c:pt idx="0">
                  <c:v>1.17020616446588</c:v>
                </c:pt>
                <c:pt idx="1">
                  <c:v>1.170823395342566</c:v>
                </c:pt>
                <c:pt idx="2">
                  <c:v>1.17100639912492</c:v>
                </c:pt>
                <c:pt idx="3">
                  <c:v>1.171090697293732</c:v>
                </c:pt>
                <c:pt idx="4">
                  <c:v>1.171189723230104</c:v>
                </c:pt>
                <c:pt idx="5">
                  <c:v>1.170886743652271</c:v>
                </c:pt>
                <c:pt idx="6">
                  <c:v>1.170844009420296</c:v>
                </c:pt>
                <c:pt idx="7">
                  <c:v>1.170932976096782</c:v>
                </c:pt>
                <c:pt idx="8">
                  <c:v>1.170975353344169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0520792"/>
        <c:axId val="1800515352"/>
      </c:scatterChart>
      <c:valAx>
        <c:axId val="1800520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00515352"/>
        <c:crosses val="autoZero"/>
        <c:crossBetween val="midCat"/>
      </c:valAx>
      <c:valAx>
        <c:axId val="18005153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d0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18005207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'980046'!$E$169:$E$200</c:f>
              <c:numCache>
                <c:formatCode>General</c:formatCode>
                <c:ptCount val="32"/>
                <c:pt idx="0">
                  <c:v>46.0</c:v>
                </c:pt>
                <c:pt idx="1">
                  <c:v>45.0</c:v>
                </c:pt>
                <c:pt idx="2">
                  <c:v>46.0</c:v>
                </c:pt>
                <c:pt idx="3">
                  <c:v>52.0</c:v>
                </c:pt>
                <c:pt idx="4">
                  <c:v>56.0</c:v>
                </c:pt>
                <c:pt idx="5">
                  <c:v>76.0</c:v>
                </c:pt>
                <c:pt idx="6">
                  <c:v>65.0</c:v>
                </c:pt>
                <c:pt idx="7">
                  <c:v>72.0</c:v>
                </c:pt>
                <c:pt idx="8">
                  <c:v>87.0</c:v>
                </c:pt>
                <c:pt idx="9">
                  <c:v>105.0</c:v>
                </c:pt>
                <c:pt idx="10">
                  <c:v>123.0</c:v>
                </c:pt>
                <c:pt idx="11">
                  <c:v>143.0</c:v>
                </c:pt>
                <c:pt idx="12">
                  <c:v>170.0</c:v>
                </c:pt>
                <c:pt idx="13">
                  <c:v>214.0</c:v>
                </c:pt>
                <c:pt idx="14">
                  <c:v>255.0</c:v>
                </c:pt>
                <c:pt idx="15">
                  <c:v>255.0</c:v>
                </c:pt>
                <c:pt idx="16">
                  <c:v>232.0</c:v>
                </c:pt>
                <c:pt idx="17">
                  <c:v>193.0</c:v>
                </c:pt>
                <c:pt idx="18">
                  <c:v>143.0</c:v>
                </c:pt>
                <c:pt idx="19">
                  <c:v>147.0</c:v>
                </c:pt>
                <c:pt idx="20">
                  <c:v>114.0</c:v>
                </c:pt>
                <c:pt idx="21">
                  <c:v>84.0</c:v>
                </c:pt>
                <c:pt idx="22">
                  <c:v>77.0</c:v>
                </c:pt>
                <c:pt idx="23">
                  <c:v>67.0</c:v>
                </c:pt>
                <c:pt idx="24">
                  <c:v>68.0</c:v>
                </c:pt>
                <c:pt idx="25">
                  <c:v>65.0</c:v>
                </c:pt>
                <c:pt idx="26">
                  <c:v>62.0</c:v>
                </c:pt>
                <c:pt idx="27">
                  <c:v>65.0</c:v>
                </c:pt>
                <c:pt idx="28">
                  <c:v>63.0</c:v>
                </c:pt>
                <c:pt idx="29">
                  <c:v>50.0</c:v>
                </c:pt>
                <c:pt idx="30">
                  <c:v>38.0</c:v>
                </c:pt>
                <c:pt idx="31">
                  <c:v>59.0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'980046'!$F$169:$F$200</c:f>
              <c:numCache>
                <c:formatCode>0</c:formatCode>
                <c:ptCount val="32"/>
                <c:pt idx="0">
                  <c:v>51.62047598081737</c:v>
                </c:pt>
                <c:pt idx="1">
                  <c:v>51.82159425770926</c:v>
                </c:pt>
                <c:pt idx="2">
                  <c:v>52.14167511049554</c:v>
                </c:pt>
                <c:pt idx="3">
                  <c:v>52.71439083134302</c:v>
                </c:pt>
                <c:pt idx="4">
                  <c:v>53.86340074593168</c:v>
                </c:pt>
                <c:pt idx="5">
                  <c:v>56.00638433294471</c:v>
                </c:pt>
                <c:pt idx="6">
                  <c:v>60.3323756630241</c:v>
                </c:pt>
                <c:pt idx="7">
                  <c:v>68.34535767163345</c:v>
                </c:pt>
                <c:pt idx="8">
                  <c:v>81.61742203223775</c:v>
                </c:pt>
                <c:pt idx="9">
                  <c:v>101.2557360962033</c:v>
                </c:pt>
                <c:pt idx="10">
                  <c:v>126.2026027804923</c:v>
                </c:pt>
                <c:pt idx="11">
                  <c:v>156.9876541945046</c:v>
                </c:pt>
                <c:pt idx="12">
                  <c:v>188.3388934414643</c:v>
                </c:pt>
                <c:pt idx="13">
                  <c:v>213.8057381283689</c:v>
                </c:pt>
                <c:pt idx="14">
                  <c:v>230.9299894174743</c:v>
                </c:pt>
                <c:pt idx="15">
                  <c:v>233.8262390253991</c:v>
                </c:pt>
                <c:pt idx="16">
                  <c:v>221.6117973939047</c:v>
                </c:pt>
                <c:pt idx="17">
                  <c:v>197.5520743016842</c:v>
                </c:pt>
                <c:pt idx="18">
                  <c:v>169.472440877806</c:v>
                </c:pt>
                <c:pt idx="19">
                  <c:v>138.6507430682867</c:v>
                </c:pt>
                <c:pt idx="20">
                  <c:v>110.8686049336484</c:v>
                </c:pt>
                <c:pt idx="21">
                  <c:v>89.44515072488792</c:v>
                </c:pt>
                <c:pt idx="22">
                  <c:v>74.06408002368561</c:v>
                </c:pt>
                <c:pt idx="23">
                  <c:v>64.89616574146435</c:v>
                </c:pt>
                <c:pt idx="24">
                  <c:v>60.12712499829512</c:v>
                </c:pt>
                <c:pt idx="25">
                  <c:v>57.66675344627876</c:v>
                </c:pt>
                <c:pt idx="26">
                  <c:v>56.44261060377014</c:v>
                </c:pt>
                <c:pt idx="27">
                  <c:v>55.9900862467246</c:v>
                </c:pt>
                <c:pt idx="28">
                  <c:v>55.91825131162311</c:v>
                </c:pt>
                <c:pt idx="29">
                  <c:v>55.98776684368021</c:v>
                </c:pt>
                <c:pt idx="30">
                  <c:v>56.10969879606816</c:v>
                </c:pt>
                <c:pt idx="31">
                  <c:v>56.2451279911531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0092056"/>
        <c:axId val="1800095224"/>
      </c:scatterChart>
      <c:valAx>
        <c:axId val="1800092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0095224"/>
        <c:crosses val="autoZero"/>
        <c:crossBetween val="midCat"/>
      </c:valAx>
      <c:valAx>
        <c:axId val="1800095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0092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'980046'!$E$219:$E$250</c:f>
              <c:numCache>
                <c:formatCode>General</c:formatCode>
                <c:ptCount val="32"/>
                <c:pt idx="0">
                  <c:v>39.0</c:v>
                </c:pt>
                <c:pt idx="1">
                  <c:v>54.0</c:v>
                </c:pt>
                <c:pt idx="2">
                  <c:v>44.0</c:v>
                </c:pt>
                <c:pt idx="3">
                  <c:v>43.0</c:v>
                </c:pt>
                <c:pt idx="4">
                  <c:v>57.0</c:v>
                </c:pt>
                <c:pt idx="5">
                  <c:v>66.0</c:v>
                </c:pt>
                <c:pt idx="6">
                  <c:v>74.0</c:v>
                </c:pt>
                <c:pt idx="7">
                  <c:v>64.0</c:v>
                </c:pt>
                <c:pt idx="8">
                  <c:v>82.0</c:v>
                </c:pt>
                <c:pt idx="9">
                  <c:v>121.0</c:v>
                </c:pt>
                <c:pt idx="10">
                  <c:v>128.0</c:v>
                </c:pt>
                <c:pt idx="11">
                  <c:v>167.0</c:v>
                </c:pt>
                <c:pt idx="12">
                  <c:v>164.0</c:v>
                </c:pt>
                <c:pt idx="13">
                  <c:v>203.0</c:v>
                </c:pt>
                <c:pt idx="14">
                  <c:v>266.0</c:v>
                </c:pt>
                <c:pt idx="15">
                  <c:v>246.0</c:v>
                </c:pt>
                <c:pt idx="16">
                  <c:v>213.0</c:v>
                </c:pt>
                <c:pt idx="17">
                  <c:v>193.0</c:v>
                </c:pt>
                <c:pt idx="18">
                  <c:v>153.0</c:v>
                </c:pt>
                <c:pt idx="19">
                  <c:v>107.0</c:v>
                </c:pt>
                <c:pt idx="20">
                  <c:v>109.0</c:v>
                </c:pt>
                <c:pt idx="21">
                  <c:v>80.0</c:v>
                </c:pt>
                <c:pt idx="22">
                  <c:v>73.0</c:v>
                </c:pt>
                <c:pt idx="23">
                  <c:v>54.0</c:v>
                </c:pt>
                <c:pt idx="24">
                  <c:v>68.0</c:v>
                </c:pt>
                <c:pt idx="25">
                  <c:v>55.0</c:v>
                </c:pt>
                <c:pt idx="26">
                  <c:v>62.0</c:v>
                </c:pt>
                <c:pt idx="27">
                  <c:v>60.0</c:v>
                </c:pt>
                <c:pt idx="28">
                  <c:v>65.0</c:v>
                </c:pt>
                <c:pt idx="29">
                  <c:v>53.0</c:v>
                </c:pt>
                <c:pt idx="30">
                  <c:v>51.0</c:v>
                </c:pt>
                <c:pt idx="31">
                  <c:v>55.0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'980046'!$F$219:$F$250</c:f>
              <c:numCache>
                <c:formatCode>0</c:formatCode>
                <c:ptCount val="32"/>
                <c:pt idx="0">
                  <c:v>48.11958125878058</c:v>
                </c:pt>
                <c:pt idx="1">
                  <c:v>48.48373159556432</c:v>
                </c:pt>
                <c:pt idx="2">
                  <c:v>48.99144833464267</c:v>
                </c:pt>
                <c:pt idx="3">
                  <c:v>49.7857456739</c:v>
                </c:pt>
                <c:pt idx="4">
                  <c:v>51.2419401878849</c:v>
                </c:pt>
                <c:pt idx="5">
                  <c:v>53.82743955478045</c:v>
                </c:pt>
                <c:pt idx="6">
                  <c:v>58.8985432456584</c:v>
                </c:pt>
                <c:pt idx="7">
                  <c:v>68.09646927278099</c:v>
                </c:pt>
                <c:pt idx="8">
                  <c:v>83.03971630274906</c:v>
                </c:pt>
                <c:pt idx="9">
                  <c:v>104.6854975620954</c:v>
                </c:pt>
                <c:pt idx="10">
                  <c:v>131.497779151679</c:v>
                </c:pt>
                <c:pt idx="11">
                  <c:v>163.5171471437113</c:v>
                </c:pt>
                <c:pt idx="12">
                  <c:v>194.6360420089065</c:v>
                </c:pt>
                <c:pt idx="13">
                  <c:v>218.110797406553</c:v>
                </c:pt>
                <c:pt idx="14">
                  <c:v>231.3205784127676</c:v>
                </c:pt>
                <c:pt idx="15">
                  <c:v>229.2042078627563</c:v>
                </c:pt>
                <c:pt idx="16">
                  <c:v>212.2126184147922</c:v>
                </c:pt>
                <c:pt idx="17">
                  <c:v>184.8913468031612</c:v>
                </c:pt>
                <c:pt idx="18">
                  <c:v>155.7088315671334</c:v>
                </c:pt>
                <c:pt idx="19">
                  <c:v>125.683667260666</c:v>
                </c:pt>
                <c:pt idx="20">
                  <c:v>100.188751307655</c:v>
                </c:pt>
                <c:pt idx="21">
                  <c:v>81.6472427323897</c:v>
                </c:pt>
                <c:pt idx="22">
                  <c:v>69.13428471434077</c:v>
                </c:pt>
                <c:pt idx="23">
                  <c:v>62.18220020721649</c:v>
                </c:pt>
                <c:pt idx="24">
                  <c:v>58.85676677793913</c:v>
                </c:pt>
                <c:pt idx="25">
                  <c:v>57.33265056790965</c:v>
                </c:pt>
                <c:pt idx="26">
                  <c:v>56.74170480454874</c:v>
                </c:pt>
                <c:pt idx="27">
                  <c:v>56.69508949334363</c:v>
                </c:pt>
                <c:pt idx="28">
                  <c:v>56.86262682547964</c:v>
                </c:pt>
                <c:pt idx="29">
                  <c:v>57.14287907729552</c:v>
                </c:pt>
                <c:pt idx="30">
                  <c:v>57.43820056946925</c:v>
                </c:pt>
                <c:pt idx="31">
                  <c:v>57.73222650106013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0137592"/>
        <c:axId val="1800140760"/>
      </c:scatterChart>
      <c:valAx>
        <c:axId val="1800137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0140760"/>
        <c:crosses val="autoZero"/>
        <c:crossBetween val="midCat"/>
      </c:valAx>
      <c:valAx>
        <c:axId val="1800140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01375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'980046'!$E$269:$E$300</c:f>
              <c:numCache>
                <c:formatCode>General</c:formatCode>
                <c:ptCount val="32"/>
                <c:pt idx="0">
                  <c:v>34.0</c:v>
                </c:pt>
                <c:pt idx="1">
                  <c:v>46.0</c:v>
                </c:pt>
                <c:pt idx="2">
                  <c:v>47.0</c:v>
                </c:pt>
                <c:pt idx="3">
                  <c:v>61.0</c:v>
                </c:pt>
                <c:pt idx="4">
                  <c:v>58.0</c:v>
                </c:pt>
                <c:pt idx="5">
                  <c:v>65.0</c:v>
                </c:pt>
                <c:pt idx="6">
                  <c:v>64.0</c:v>
                </c:pt>
                <c:pt idx="7">
                  <c:v>84.0</c:v>
                </c:pt>
                <c:pt idx="8">
                  <c:v>95.0</c:v>
                </c:pt>
                <c:pt idx="9">
                  <c:v>106.0</c:v>
                </c:pt>
                <c:pt idx="10">
                  <c:v>127.0</c:v>
                </c:pt>
                <c:pt idx="11">
                  <c:v>139.0</c:v>
                </c:pt>
                <c:pt idx="12">
                  <c:v>164.0</c:v>
                </c:pt>
                <c:pt idx="13">
                  <c:v>189.0</c:v>
                </c:pt>
                <c:pt idx="14">
                  <c:v>195.0</c:v>
                </c:pt>
                <c:pt idx="15">
                  <c:v>246.0</c:v>
                </c:pt>
                <c:pt idx="16">
                  <c:v>219.0</c:v>
                </c:pt>
                <c:pt idx="17">
                  <c:v>175.0</c:v>
                </c:pt>
                <c:pt idx="18">
                  <c:v>178.0</c:v>
                </c:pt>
                <c:pt idx="19">
                  <c:v>130.0</c:v>
                </c:pt>
                <c:pt idx="20">
                  <c:v>100.0</c:v>
                </c:pt>
                <c:pt idx="21">
                  <c:v>69.0</c:v>
                </c:pt>
                <c:pt idx="22">
                  <c:v>71.0</c:v>
                </c:pt>
                <c:pt idx="23">
                  <c:v>78.0</c:v>
                </c:pt>
                <c:pt idx="24">
                  <c:v>58.0</c:v>
                </c:pt>
                <c:pt idx="25">
                  <c:v>65.0</c:v>
                </c:pt>
                <c:pt idx="26">
                  <c:v>56.0</c:v>
                </c:pt>
                <c:pt idx="27">
                  <c:v>75.0</c:v>
                </c:pt>
                <c:pt idx="28">
                  <c:v>59.0</c:v>
                </c:pt>
                <c:pt idx="29">
                  <c:v>56.0</c:v>
                </c:pt>
                <c:pt idx="30">
                  <c:v>49.0</c:v>
                </c:pt>
                <c:pt idx="31">
                  <c:v>47.0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'980046'!$F$269:$F$300</c:f>
              <c:numCache>
                <c:formatCode>0</c:formatCode>
                <c:ptCount val="32"/>
                <c:pt idx="0">
                  <c:v>48.30941194965607</c:v>
                </c:pt>
                <c:pt idx="1">
                  <c:v>48.7020537483893</c:v>
                </c:pt>
                <c:pt idx="2">
                  <c:v>49.33384181225489</c:v>
                </c:pt>
                <c:pt idx="3">
                  <c:v>50.40006307654289</c:v>
                </c:pt>
                <c:pt idx="4">
                  <c:v>52.32716515470955</c:v>
                </c:pt>
                <c:pt idx="5">
                  <c:v>55.5317939341375</c:v>
                </c:pt>
                <c:pt idx="6">
                  <c:v>61.30179516779457</c:v>
                </c:pt>
                <c:pt idx="7">
                  <c:v>70.87155678052725</c:v>
                </c:pt>
                <c:pt idx="8">
                  <c:v>85.19928675947098</c:v>
                </c:pt>
                <c:pt idx="9">
                  <c:v>104.5791857732963</c:v>
                </c:pt>
                <c:pt idx="10">
                  <c:v>127.3594646578978</c:v>
                </c:pt>
                <c:pt idx="11">
                  <c:v>153.5938406495549</c:v>
                </c:pt>
                <c:pt idx="12">
                  <c:v>178.6614455344198</c:v>
                </c:pt>
                <c:pt idx="13">
                  <c:v>197.8036551276321</c:v>
                </c:pt>
                <c:pt idx="14">
                  <c:v>209.5752565924977</c:v>
                </c:pt>
                <c:pt idx="15">
                  <c:v>210.0988021137763</c:v>
                </c:pt>
                <c:pt idx="16">
                  <c:v>199.1715994313208</c:v>
                </c:pt>
                <c:pt idx="17">
                  <c:v>179.3660677276202</c:v>
                </c:pt>
                <c:pt idx="18">
                  <c:v>156.5410391779912</c:v>
                </c:pt>
                <c:pt idx="19">
                  <c:v>131.2217974706686</c:v>
                </c:pt>
                <c:pt idx="20">
                  <c:v>107.7833752208999</c:v>
                </c:pt>
                <c:pt idx="21">
                  <c:v>88.97180910055204</c:v>
                </c:pt>
                <c:pt idx="22">
                  <c:v>74.73547221690889</c:v>
                </c:pt>
                <c:pt idx="23">
                  <c:v>65.68468724217017</c:v>
                </c:pt>
                <c:pt idx="24">
                  <c:v>60.63117515708768</c:v>
                </c:pt>
                <c:pt idx="25">
                  <c:v>57.8242582171103</c:v>
                </c:pt>
                <c:pt idx="26">
                  <c:v>56.31153974217807</c:v>
                </c:pt>
                <c:pt idx="27">
                  <c:v>55.70133628618296</c:v>
                </c:pt>
                <c:pt idx="28">
                  <c:v>55.59446866448455</c:v>
                </c:pt>
                <c:pt idx="29">
                  <c:v>55.69911684798847</c:v>
                </c:pt>
                <c:pt idx="30">
                  <c:v>55.89411378374016</c:v>
                </c:pt>
                <c:pt idx="31">
                  <c:v>56.11750116439817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7614024"/>
        <c:axId val="1797610856"/>
      </c:scatterChart>
      <c:valAx>
        <c:axId val="1797614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97610856"/>
        <c:crosses val="autoZero"/>
        <c:crossBetween val="midCat"/>
      </c:valAx>
      <c:valAx>
        <c:axId val="1797610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7614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'980046'!$E$319:$E$350</c:f>
              <c:numCache>
                <c:formatCode>General</c:formatCode>
                <c:ptCount val="32"/>
                <c:pt idx="0">
                  <c:v>139.0</c:v>
                </c:pt>
                <c:pt idx="1">
                  <c:v>132.0</c:v>
                </c:pt>
                <c:pt idx="2">
                  <c:v>123.0</c:v>
                </c:pt>
                <c:pt idx="3">
                  <c:v>128.0</c:v>
                </c:pt>
                <c:pt idx="4">
                  <c:v>147.0</c:v>
                </c:pt>
                <c:pt idx="5">
                  <c:v>168.0</c:v>
                </c:pt>
                <c:pt idx="6">
                  <c:v>147.0</c:v>
                </c:pt>
                <c:pt idx="7">
                  <c:v>162.0</c:v>
                </c:pt>
                <c:pt idx="8">
                  <c:v>166.0</c:v>
                </c:pt>
                <c:pt idx="9">
                  <c:v>199.0</c:v>
                </c:pt>
                <c:pt idx="10">
                  <c:v>213.0</c:v>
                </c:pt>
                <c:pt idx="11">
                  <c:v>198.0</c:v>
                </c:pt>
                <c:pt idx="12">
                  <c:v>246.0</c:v>
                </c:pt>
                <c:pt idx="13">
                  <c:v>246.0</c:v>
                </c:pt>
                <c:pt idx="14">
                  <c:v>320.0</c:v>
                </c:pt>
                <c:pt idx="15">
                  <c:v>307.0</c:v>
                </c:pt>
                <c:pt idx="16">
                  <c:v>301.0</c:v>
                </c:pt>
                <c:pt idx="17">
                  <c:v>273.0</c:v>
                </c:pt>
                <c:pt idx="18">
                  <c:v>255.0</c:v>
                </c:pt>
                <c:pt idx="19">
                  <c:v>221.0</c:v>
                </c:pt>
                <c:pt idx="20">
                  <c:v>218.0</c:v>
                </c:pt>
                <c:pt idx="21">
                  <c:v>194.0</c:v>
                </c:pt>
                <c:pt idx="22">
                  <c:v>196.0</c:v>
                </c:pt>
                <c:pt idx="23">
                  <c:v>184.0</c:v>
                </c:pt>
                <c:pt idx="24">
                  <c:v>180.0</c:v>
                </c:pt>
                <c:pt idx="25">
                  <c:v>157.0</c:v>
                </c:pt>
                <c:pt idx="26">
                  <c:v>181.0</c:v>
                </c:pt>
                <c:pt idx="27">
                  <c:v>199.0</c:v>
                </c:pt>
                <c:pt idx="28">
                  <c:v>193.0</c:v>
                </c:pt>
                <c:pt idx="29">
                  <c:v>160.0</c:v>
                </c:pt>
                <c:pt idx="30">
                  <c:v>176.0</c:v>
                </c:pt>
                <c:pt idx="31">
                  <c:v>171.0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'980046'!$F$319:$F$350</c:f>
              <c:numCache>
                <c:formatCode>0</c:formatCode>
                <c:ptCount val="32"/>
                <c:pt idx="0">
                  <c:v>135.008166348404</c:v>
                </c:pt>
                <c:pt idx="1">
                  <c:v>136.4733960435848</c:v>
                </c:pt>
                <c:pt idx="2">
                  <c:v>138.0853575233792</c:v>
                </c:pt>
                <c:pt idx="3">
                  <c:v>139.8174032777362</c:v>
                </c:pt>
                <c:pt idx="4">
                  <c:v>141.9133749672914</c:v>
                </c:pt>
                <c:pt idx="5">
                  <c:v>144.5758312601077</c:v>
                </c:pt>
                <c:pt idx="6">
                  <c:v>148.7549852501111</c:v>
                </c:pt>
                <c:pt idx="7">
                  <c:v>155.4514113113844</c:v>
                </c:pt>
                <c:pt idx="8">
                  <c:v>165.8039459606635</c:v>
                </c:pt>
                <c:pt idx="9">
                  <c:v>180.7623239792022</c:v>
                </c:pt>
                <c:pt idx="10">
                  <c:v>199.8119413738926</c:v>
                </c:pt>
                <c:pt idx="11">
                  <c:v>223.813755485083</c:v>
                </c:pt>
                <c:pt idx="12">
                  <c:v>249.2474309525762</c:v>
                </c:pt>
                <c:pt idx="13">
                  <c:v>271.3397330277651</c:v>
                </c:pt>
                <c:pt idx="14">
                  <c:v>288.510338296526</c:v>
                </c:pt>
                <c:pt idx="15">
                  <c:v>295.6800167025197</c:v>
                </c:pt>
                <c:pt idx="16">
                  <c:v>291.2891492338961</c:v>
                </c:pt>
                <c:pt idx="17">
                  <c:v>276.9367596727658</c:v>
                </c:pt>
                <c:pt idx="18">
                  <c:v>257.9707540888084</c:v>
                </c:pt>
                <c:pt idx="19">
                  <c:v>235.7249032497814</c:v>
                </c:pt>
                <c:pt idx="20">
                  <c:v>214.7364005919495</c:v>
                </c:pt>
                <c:pt idx="21">
                  <c:v>198.0640947362889</c:v>
                </c:pt>
                <c:pt idx="22">
                  <c:v>185.9692899239307</c:v>
                </c:pt>
                <c:pt idx="23">
                  <c:v>178.9459961279211</c:v>
                </c:pt>
                <c:pt idx="24">
                  <c:v>175.6642461676161</c:v>
                </c:pt>
                <c:pt idx="25">
                  <c:v>174.4655255192222</c:v>
                </c:pt>
                <c:pt idx="26">
                  <c:v>174.5439654726005</c:v>
                </c:pt>
                <c:pt idx="27">
                  <c:v>175.461061316555</c:v>
                </c:pt>
                <c:pt idx="28">
                  <c:v>176.6023473624738</c:v>
                </c:pt>
                <c:pt idx="29">
                  <c:v>178.0611096443203</c:v>
                </c:pt>
                <c:pt idx="30">
                  <c:v>179.4988037405074</c:v>
                </c:pt>
                <c:pt idx="31">
                  <c:v>180.9065962455997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7565112"/>
        <c:axId val="1797561944"/>
      </c:scatterChart>
      <c:valAx>
        <c:axId val="1797565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97561944"/>
        <c:crosses val="autoZero"/>
        <c:crossBetween val="midCat"/>
      </c:valAx>
      <c:valAx>
        <c:axId val="1797561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7565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'980046'!$E$369:$E$400</c:f>
              <c:numCache>
                <c:formatCode>General</c:formatCode>
                <c:ptCount val="32"/>
                <c:pt idx="0">
                  <c:v>45.0</c:v>
                </c:pt>
                <c:pt idx="1">
                  <c:v>36.0</c:v>
                </c:pt>
                <c:pt idx="2">
                  <c:v>46.0</c:v>
                </c:pt>
                <c:pt idx="3">
                  <c:v>39.0</c:v>
                </c:pt>
                <c:pt idx="4">
                  <c:v>59.0</c:v>
                </c:pt>
                <c:pt idx="5">
                  <c:v>69.0</c:v>
                </c:pt>
                <c:pt idx="6">
                  <c:v>66.0</c:v>
                </c:pt>
                <c:pt idx="7">
                  <c:v>72.0</c:v>
                </c:pt>
                <c:pt idx="8">
                  <c:v>69.0</c:v>
                </c:pt>
                <c:pt idx="9">
                  <c:v>93.0</c:v>
                </c:pt>
                <c:pt idx="10">
                  <c:v>111.0</c:v>
                </c:pt>
                <c:pt idx="11">
                  <c:v>137.0</c:v>
                </c:pt>
                <c:pt idx="12">
                  <c:v>159.0</c:v>
                </c:pt>
                <c:pt idx="13">
                  <c:v>167.0</c:v>
                </c:pt>
                <c:pt idx="14">
                  <c:v>198.0</c:v>
                </c:pt>
                <c:pt idx="15">
                  <c:v>248.0</c:v>
                </c:pt>
                <c:pt idx="16">
                  <c:v>226.0</c:v>
                </c:pt>
                <c:pt idx="17">
                  <c:v>206.0</c:v>
                </c:pt>
                <c:pt idx="18">
                  <c:v>147.0</c:v>
                </c:pt>
                <c:pt idx="19">
                  <c:v>136.0</c:v>
                </c:pt>
                <c:pt idx="20">
                  <c:v>101.0</c:v>
                </c:pt>
                <c:pt idx="21">
                  <c:v>80.0</c:v>
                </c:pt>
                <c:pt idx="22">
                  <c:v>58.0</c:v>
                </c:pt>
                <c:pt idx="23">
                  <c:v>68.0</c:v>
                </c:pt>
                <c:pt idx="24">
                  <c:v>60.0</c:v>
                </c:pt>
                <c:pt idx="25">
                  <c:v>56.0</c:v>
                </c:pt>
                <c:pt idx="26">
                  <c:v>57.0</c:v>
                </c:pt>
                <c:pt idx="27">
                  <c:v>63.0</c:v>
                </c:pt>
                <c:pt idx="28">
                  <c:v>75.0</c:v>
                </c:pt>
                <c:pt idx="29">
                  <c:v>56.0</c:v>
                </c:pt>
                <c:pt idx="30">
                  <c:v>61.0</c:v>
                </c:pt>
                <c:pt idx="31">
                  <c:v>51.0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'980046'!$F$369:$F$400</c:f>
              <c:numCache>
                <c:formatCode>0</c:formatCode>
                <c:ptCount val="32"/>
                <c:pt idx="0">
                  <c:v>47.1560473030541</c:v>
                </c:pt>
                <c:pt idx="1">
                  <c:v>47.55656218157723</c:v>
                </c:pt>
                <c:pt idx="2">
                  <c:v>48.02349735022261</c:v>
                </c:pt>
                <c:pt idx="3">
                  <c:v>48.60108610167688</c:v>
                </c:pt>
                <c:pt idx="4">
                  <c:v>49.48673848582652</c:v>
                </c:pt>
                <c:pt idx="5">
                  <c:v>50.95882499034074</c:v>
                </c:pt>
                <c:pt idx="6">
                  <c:v>53.89811678176638</c:v>
                </c:pt>
                <c:pt idx="7">
                  <c:v>59.58351703664215</c:v>
                </c:pt>
                <c:pt idx="8">
                  <c:v>69.63316663986016</c:v>
                </c:pt>
                <c:pt idx="9">
                  <c:v>85.57462057768231</c:v>
                </c:pt>
                <c:pt idx="10">
                  <c:v>107.2074994855246</c:v>
                </c:pt>
                <c:pt idx="11">
                  <c:v>135.632573832186</c:v>
                </c:pt>
                <c:pt idx="12">
                  <c:v>166.412910330447</c:v>
                </c:pt>
                <c:pt idx="13">
                  <c:v>193.0489745221015</c:v>
                </c:pt>
                <c:pt idx="14">
                  <c:v>212.712955433146</c:v>
                </c:pt>
                <c:pt idx="15">
                  <c:v>218.5982778083548</c:v>
                </c:pt>
                <c:pt idx="16">
                  <c:v>208.9858983119201</c:v>
                </c:pt>
                <c:pt idx="17">
                  <c:v>186.8267651380754</c:v>
                </c:pt>
                <c:pt idx="18">
                  <c:v>160.0794557596432</c:v>
                </c:pt>
                <c:pt idx="19">
                  <c:v>130.6109741762455</c:v>
                </c:pt>
                <c:pt idx="20">
                  <c:v>104.4135930979567</c:v>
                </c:pt>
                <c:pt idx="21">
                  <c:v>84.78249759509836</c:v>
                </c:pt>
                <c:pt idx="22">
                  <c:v>71.29808100605203</c:v>
                </c:pt>
                <c:pt idx="23">
                  <c:v>63.759169194422</c:v>
                </c:pt>
                <c:pt idx="24">
                  <c:v>60.17618489185213</c:v>
                </c:pt>
                <c:pt idx="25">
                  <c:v>58.57406662598584</c:v>
                </c:pt>
                <c:pt idx="26">
                  <c:v>58.00291224090348</c:v>
                </c:pt>
                <c:pt idx="27">
                  <c:v>58.02696550617918</c:v>
                </c:pt>
                <c:pt idx="28">
                  <c:v>58.27015810966157</c:v>
                </c:pt>
                <c:pt idx="29">
                  <c:v>58.6396038069688</c:v>
                </c:pt>
                <c:pt idx="30">
                  <c:v>59.01902339878641</c:v>
                </c:pt>
                <c:pt idx="31">
                  <c:v>59.39381535123714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7519464"/>
        <c:axId val="1797516296"/>
      </c:scatterChart>
      <c:valAx>
        <c:axId val="1797519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97516296"/>
        <c:crosses val="autoZero"/>
        <c:crossBetween val="midCat"/>
      </c:valAx>
      <c:valAx>
        <c:axId val="1797516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75194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'980046'!$E$419:$E$450</c:f>
              <c:numCache>
                <c:formatCode>General</c:formatCode>
                <c:ptCount val="32"/>
                <c:pt idx="0">
                  <c:v>34.0</c:v>
                </c:pt>
                <c:pt idx="1">
                  <c:v>52.0</c:v>
                </c:pt>
                <c:pt idx="2">
                  <c:v>37.0</c:v>
                </c:pt>
                <c:pt idx="3">
                  <c:v>44.0</c:v>
                </c:pt>
                <c:pt idx="4">
                  <c:v>66.0</c:v>
                </c:pt>
                <c:pt idx="5">
                  <c:v>78.0</c:v>
                </c:pt>
                <c:pt idx="6">
                  <c:v>66.0</c:v>
                </c:pt>
                <c:pt idx="7">
                  <c:v>71.0</c:v>
                </c:pt>
                <c:pt idx="8">
                  <c:v>87.0</c:v>
                </c:pt>
                <c:pt idx="9">
                  <c:v>86.0</c:v>
                </c:pt>
                <c:pt idx="10">
                  <c:v>121.0</c:v>
                </c:pt>
                <c:pt idx="11">
                  <c:v>150.0</c:v>
                </c:pt>
                <c:pt idx="12">
                  <c:v>174.0</c:v>
                </c:pt>
                <c:pt idx="13">
                  <c:v>207.0</c:v>
                </c:pt>
                <c:pt idx="14">
                  <c:v>278.0</c:v>
                </c:pt>
                <c:pt idx="15">
                  <c:v>237.0</c:v>
                </c:pt>
                <c:pt idx="16">
                  <c:v>253.0</c:v>
                </c:pt>
                <c:pt idx="17">
                  <c:v>231.0</c:v>
                </c:pt>
                <c:pt idx="18">
                  <c:v>203.0</c:v>
                </c:pt>
                <c:pt idx="19">
                  <c:v>150.0</c:v>
                </c:pt>
                <c:pt idx="20">
                  <c:v>115.0</c:v>
                </c:pt>
                <c:pt idx="21">
                  <c:v>83.0</c:v>
                </c:pt>
                <c:pt idx="22">
                  <c:v>81.0</c:v>
                </c:pt>
                <c:pt idx="23">
                  <c:v>78.0</c:v>
                </c:pt>
                <c:pt idx="24">
                  <c:v>80.0</c:v>
                </c:pt>
                <c:pt idx="25">
                  <c:v>65.0</c:v>
                </c:pt>
                <c:pt idx="26">
                  <c:v>66.0</c:v>
                </c:pt>
                <c:pt idx="27">
                  <c:v>58.0</c:v>
                </c:pt>
                <c:pt idx="28">
                  <c:v>73.0</c:v>
                </c:pt>
                <c:pt idx="29">
                  <c:v>66.0</c:v>
                </c:pt>
                <c:pt idx="30">
                  <c:v>58.0</c:v>
                </c:pt>
                <c:pt idx="31">
                  <c:v>60.0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'980046'!$F$419:$F$450</c:f>
              <c:numCache>
                <c:formatCode>0</c:formatCode>
                <c:ptCount val="32"/>
                <c:pt idx="0">
                  <c:v>47.25937834411407</c:v>
                </c:pt>
                <c:pt idx="1">
                  <c:v>47.8728121118183</c:v>
                </c:pt>
                <c:pt idx="2">
                  <c:v>48.57400185149189</c:v>
                </c:pt>
                <c:pt idx="3">
                  <c:v>49.40445785153474</c:v>
                </c:pt>
                <c:pt idx="4">
                  <c:v>50.60095865072302</c:v>
                </c:pt>
                <c:pt idx="5">
                  <c:v>52.47995618015075</c:v>
                </c:pt>
                <c:pt idx="6">
                  <c:v>56.08546543374743</c:v>
                </c:pt>
                <c:pt idx="7">
                  <c:v>62.89221773569156</c:v>
                </c:pt>
                <c:pt idx="8">
                  <c:v>74.76651630586817</c:v>
                </c:pt>
                <c:pt idx="9">
                  <c:v>93.48653662300847</c:v>
                </c:pt>
                <c:pt idx="10">
                  <c:v>118.8558144335854</c:v>
                </c:pt>
                <c:pt idx="11">
                  <c:v>152.2823349925314</c:v>
                </c:pt>
                <c:pt idx="12">
                  <c:v>188.7541492803604</c:v>
                </c:pt>
                <c:pt idx="13">
                  <c:v>220.780662221384</c:v>
                </c:pt>
                <c:pt idx="14">
                  <c:v>245.2107865805975</c:v>
                </c:pt>
                <c:pt idx="15">
                  <c:v>253.881895195709</c:v>
                </c:pt>
                <c:pt idx="16">
                  <c:v>244.3692632579539</c:v>
                </c:pt>
                <c:pt idx="17">
                  <c:v>219.6498868535165</c:v>
                </c:pt>
                <c:pt idx="18">
                  <c:v>188.7472737925457</c:v>
                </c:pt>
                <c:pt idx="19">
                  <c:v>153.898805432564</c:v>
                </c:pt>
                <c:pt idx="20">
                  <c:v>122.2655045340787</c:v>
                </c:pt>
                <c:pt idx="21">
                  <c:v>98.08287474057295</c:v>
                </c:pt>
                <c:pt idx="22">
                  <c:v>81.13806210949915</c:v>
                </c:pt>
                <c:pt idx="23">
                  <c:v>71.47802989020017</c:v>
                </c:pt>
                <c:pt idx="24">
                  <c:v>66.81145207514148</c:v>
                </c:pt>
                <c:pt idx="25">
                  <c:v>64.70721211620574</c:v>
                </c:pt>
                <c:pt idx="26">
                  <c:v>63.97418812716424</c:v>
                </c:pt>
                <c:pt idx="27">
                  <c:v>64.05663636900304</c:v>
                </c:pt>
                <c:pt idx="28">
                  <c:v>64.44139998623347</c:v>
                </c:pt>
                <c:pt idx="29">
                  <c:v>65.01372792250021</c:v>
                </c:pt>
                <c:pt idx="30">
                  <c:v>65.59990927383795</c:v>
                </c:pt>
                <c:pt idx="31">
                  <c:v>66.17899550288695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7474152"/>
        <c:axId val="1797470984"/>
      </c:scatterChart>
      <c:valAx>
        <c:axId val="1797474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97470984"/>
        <c:crosses val="autoZero"/>
        <c:crossBetween val="midCat"/>
      </c:valAx>
      <c:valAx>
        <c:axId val="1797470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7474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chart" Target="../charts/chart9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4" Type="http://schemas.openxmlformats.org/officeDocument/2006/relationships/chart" Target="../charts/chart33.xml"/><Relationship Id="rId1" Type="http://schemas.openxmlformats.org/officeDocument/2006/relationships/chart" Target="../charts/chart30.xml"/><Relationship Id="rId2" Type="http://schemas.openxmlformats.org/officeDocument/2006/relationships/chart" Target="../charts/chart3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523874</xdr:colOff>
      <xdr:row>5</xdr:row>
      <xdr:rowOff>95249</xdr:rowOff>
    </xdr:from>
    <xdr:to>
      <xdr:col>18</xdr:col>
      <xdr:colOff>571499</xdr:colOff>
      <xdr:row>22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25</xdr:row>
      <xdr:rowOff>0</xdr:rowOff>
    </xdr:from>
    <xdr:to>
      <xdr:col>19</xdr:col>
      <xdr:colOff>47625</xdr:colOff>
      <xdr:row>42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489857</xdr:colOff>
      <xdr:row>5</xdr:row>
      <xdr:rowOff>81643</xdr:rowOff>
    </xdr:from>
    <xdr:to>
      <xdr:col>28</xdr:col>
      <xdr:colOff>537482</xdr:colOff>
      <xdr:row>22</xdr:row>
      <xdr:rowOff>129268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25</xdr:row>
      <xdr:rowOff>0</xdr:rowOff>
    </xdr:from>
    <xdr:to>
      <xdr:col>29</xdr:col>
      <xdr:colOff>47625</xdr:colOff>
      <xdr:row>42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/>
  </sheetViews>
  <sheetFormatPr baseColWidth="10" defaultColWidth="8.83203125" defaultRowHeight="14" x14ac:dyDescent="0"/>
  <sheetData>
    <row r="1" spans="1:15">
      <c r="A1" t="s">
        <v>101</v>
      </c>
      <c r="B1">
        <v>980046</v>
      </c>
      <c r="E1" t="s">
        <v>69</v>
      </c>
      <c r="F1" t="s">
        <v>70</v>
      </c>
      <c r="G1" t="s">
        <v>71</v>
      </c>
      <c r="H1" t="s">
        <v>72</v>
      </c>
      <c r="I1" t="s">
        <v>73</v>
      </c>
      <c r="J1" t="s">
        <v>74</v>
      </c>
      <c r="K1" t="s">
        <v>75</v>
      </c>
      <c r="L1" t="s">
        <v>76</v>
      </c>
      <c r="M1" t="s">
        <v>77</v>
      </c>
      <c r="N1" t="s">
        <v>78</v>
      </c>
      <c r="O1" t="s">
        <v>79</v>
      </c>
    </row>
    <row r="2" spans="1:15">
      <c r="A2" t="s">
        <v>112</v>
      </c>
      <c r="B2">
        <v>29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74</v>
      </c>
      <c r="O2">
        <v>8</v>
      </c>
    </row>
    <row r="3" spans="1:15">
      <c r="A3" t="s">
        <v>102</v>
      </c>
      <c r="B3" t="s">
        <v>103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74</v>
      </c>
      <c r="O3">
        <v>8</v>
      </c>
    </row>
    <row r="4" spans="1:15">
      <c r="A4" t="s">
        <v>110</v>
      </c>
      <c r="B4">
        <v>1450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74</v>
      </c>
      <c r="O4">
        <v>8</v>
      </c>
    </row>
    <row r="5" spans="1:15">
      <c r="A5" t="s">
        <v>104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74</v>
      </c>
      <c r="O5">
        <v>8</v>
      </c>
    </row>
    <row r="6" spans="1:15">
      <c r="A6" t="s">
        <v>105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74</v>
      </c>
      <c r="O6">
        <v>8</v>
      </c>
    </row>
    <row r="7" spans="1:15">
      <c r="A7" t="s">
        <v>106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74</v>
      </c>
      <c r="O7">
        <v>8</v>
      </c>
    </row>
    <row r="8" spans="1:15">
      <c r="A8" t="s">
        <v>107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74</v>
      </c>
      <c r="O8">
        <v>8</v>
      </c>
    </row>
    <row r="9" spans="1:15">
      <c r="A9" t="s">
        <v>108</v>
      </c>
      <c r="B9" t="s">
        <v>109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74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74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74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74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74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74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74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74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74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74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74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74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74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74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74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74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74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74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74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74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74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74</v>
      </c>
      <c r="O30">
        <v>8</v>
      </c>
    </row>
  </sheetData>
  <sheetProtection password="EA2A" sheet="1" object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0"/>
  <sheetViews>
    <sheetView workbookViewId="0"/>
  </sheetViews>
  <sheetFormatPr baseColWidth="10" defaultColWidth="8.83203125" defaultRowHeight="14" x14ac:dyDescent="0"/>
  <sheetData>
    <row r="1" spans="1:30" s="1" customFormat="1" ht="15">
      <c r="A1" s="1" t="s">
        <v>69</v>
      </c>
      <c r="B1" s="1" t="s">
        <v>80</v>
      </c>
      <c r="C1" s="1" t="s">
        <v>81</v>
      </c>
      <c r="D1" s="1" t="s">
        <v>82</v>
      </c>
      <c r="E1" s="1" t="s">
        <v>83</v>
      </c>
      <c r="F1" s="1" t="s">
        <v>84</v>
      </c>
      <c r="G1" s="1" t="s">
        <v>85</v>
      </c>
      <c r="H1" s="1" t="s">
        <v>74</v>
      </c>
      <c r="I1" s="1" t="s">
        <v>86</v>
      </c>
      <c r="J1" s="1" t="s">
        <v>87</v>
      </c>
      <c r="K1" s="1" t="s">
        <v>88</v>
      </c>
      <c r="L1" s="1" t="s">
        <v>89</v>
      </c>
      <c r="M1" s="1" t="s">
        <v>90</v>
      </c>
      <c r="N1" s="1" t="s">
        <v>91</v>
      </c>
      <c r="O1" s="1" t="s">
        <v>96</v>
      </c>
      <c r="P1" s="1" t="s">
        <v>97</v>
      </c>
      <c r="Q1" s="1" t="s">
        <v>98</v>
      </c>
      <c r="R1" s="1" t="s">
        <v>99</v>
      </c>
      <c r="S1" s="1" t="s">
        <v>100</v>
      </c>
      <c r="T1" s="1" t="s">
        <v>115</v>
      </c>
      <c r="U1" s="4" t="s">
        <v>121</v>
      </c>
      <c r="V1" s="4" t="s">
        <v>116</v>
      </c>
      <c r="W1" s="4" t="s">
        <v>117</v>
      </c>
      <c r="X1" s="1" t="s">
        <v>118</v>
      </c>
      <c r="Y1" s="4" t="s">
        <v>122</v>
      </c>
      <c r="Z1" s="1" t="s">
        <v>119</v>
      </c>
      <c r="AA1" s="4" t="s">
        <v>123</v>
      </c>
      <c r="AB1" s="1" t="s">
        <v>120</v>
      </c>
      <c r="AC1" s="4" t="s">
        <v>124</v>
      </c>
      <c r="AD1" s="4" t="s">
        <v>125</v>
      </c>
    </row>
    <row r="2" spans="1:30">
      <c r="A2">
        <v>1</v>
      </c>
      <c r="B2">
        <v>1</v>
      </c>
      <c r="C2">
        <v>980046</v>
      </c>
      <c r="D2" s="2">
        <v>41640.971155324078</v>
      </c>
      <c r="E2">
        <v>71.88</v>
      </c>
      <c r="F2">
        <v>35.94</v>
      </c>
      <c r="G2">
        <v>-45</v>
      </c>
      <c r="H2">
        <v>-90.2</v>
      </c>
      <c r="I2">
        <f t="shared" ref="I2:I30" si="0" xml:space="preserve">  12.5</f>
        <v>12.5</v>
      </c>
      <c r="J2">
        <v>-170.02099999999999</v>
      </c>
      <c r="K2">
        <v>-15.54</v>
      </c>
      <c r="L2">
        <v>150</v>
      </c>
      <c r="M2">
        <f t="shared" ref="M2:M30" si="1" xml:space="preserve">   0</f>
        <v>0</v>
      </c>
      <c r="N2" t="s">
        <v>92</v>
      </c>
      <c r="O2">
        <v>32</v>
      </c>
      <c r="P2">
        <v>120000</v>
      </c>
      <c r="Q2">
        <v>559</v>
      </c>
      <c r="R2">
        <v>263</v>
      </c>
      <c r="S2">
        <v>29</v>
      </c>
      <c r="T2" s="5">
        <v>14.979279293091833</v>
      </c>
      <c r="U2" s="5">
        <v>0.69758217420902746</v>
      </c>
      <c r="V2" s="5">
        <v>-90.316432851774749</v>
      </c>
      <c r="W2" s="5">
        <v>1.5236062354525076E-2</v>
      </c>
      <c r="X2" s="5">
        <v>0.8120487577833837</v>
      </c>
      <c r="Y2" s="5">
        <v>3.5263492743116784E-2</v>
      </c>
      <c r="Z2" s="5">
        <v>3.248076231409931</v>
      </c>
      <c r="AA2" s="5">
        <v>0.25203842755742345</v>
      </c>
      <c r="AB2" s="5">
        <v>0.31220304258658405</v>
      </c>
      <c r="AC2" s="5">
        <v>0.11227029172718841</v>
      </c>
      <c r="AD2" s="5">
        <v>1.2178252912242955</v>
      </c>
    </row>
    <row r="3" spans="1:30">
      <c r="A3">
        <v>2</v>
      </c>
      <c r="B3">
        <v>2</v>
      </c>
      <c r="C3">
        <v>980046</v>
      </c>
      <c r="D3" s="2">
        <v>41640.9779837963</v>
      </c>
      <c r="E3">
        <v>71.88</v>
      </c>
      <c r="F3">
        <v>35.94</v>
      </c>
      <c r="G3">
        <v>-45</v>
      </c>
      <c r="H3">
        <v>-90.2</v>
      </c>
      <c r="I3">
        <f t="shared" si="0"/>
        <v>12.5</v>
      </c>
      <c r="J3">
        <v>-169.59100000000001</v>
      </c>
      <c r="K3">
        <v>-15.58</v>
      </c>
      <c r="L3">
        <v>141.60499999999999</v>
      </c>
      <c r="M3">
        <f t="shared" si="1"/>
        <v>0</v>
      </c>
      <c r="N3" t="s">
        <v>92</v>
      </c>
      <c r="O3">
        <v>32</v>
      </c>
      <c r="P3">
        <v>120000</v>
      </c>
      <c r="Q3">
        <v>563</v>
      </c>
      <c r="R3">
        <v>263</v>
      </c>
      <c r="S3">
        <v>37</v>
      </c>
      <c r="T3" s="5">
        <v>13.425918627662414</v>
      </c>
      <c r="U3" s="5">
        <v>0.61804099942441937</v>
      </c>
      <c r="V3" s="5">
        <v>-90.345937763197455</v>
      </c>
      <c r="W3" s="5">
        <v>1.3913409436742432E-2</v>
      </c>
      <c r="X3" s="5">
        <v>0.74256954965857824</v>
      </c>
      <c r="Y3" s="5">
        <v>3.2334161034837453E-2</v>
      </c>
      <c r="Z3" s="5">
        <v>3.6408340936993198</v>
      </c>
      <c r="AA3" s="5">
        <v>0.22940781653585679</v>
      </c>
      <c r="AB3" s="5">
        <v>0.13824213116314737</v>
      </c>
      <c r="AC3" s="5">
        <v>9.9540022385535248E-2</v>
      </c>
      <c r="AD3" s="5">
        <v>1.1207553951162499</v>
      </c>
    </row>
    <row r="4" spans="1:30">
      <c r="A4">
        <v>3</v>
      </c>
      <c r="B4">
        <v>3</v>
      </c>
      <c r="C4">
        <v>980046</v>
      </c>
      <c r="D4" s="2">
        <v>41640.984684143521</v>
      </c>
      <c r="E4">
        <v>71.88</v>
      </c>
      <c r="F4">
        <v>35.94</v>
      </c>
      <c r="G4">
        <v>-45</v>
      </c>
      <c r="H4">
        <v>-90.2</v>
      </c>
      <c r="I4">
        <f t="shared" si="0"/>
        <v>12.5</v>
      </c>
      <c r="J4">
        <v>-169.73400000000001</v>
      </c>
      <c r="K4">
        <v>-15.58</v>
      </c>
      <c r="L4">
        <v>131.32</v>
      </c>
      <c r="M4">
        <f t="shared" si="1"/>
        <v>0</v>
      </c>
      <c r="N4" t="s">
        <v>92</v>
      </c>
      <c r="O4">
        <v>32</v>
      </c>
      <c r="P4">
        <v>120000</v>
      </c>
      <c r="Q4">
        <v>562</v>
      </c>
      <c r="R4">
        <v>276</v>
      </c>
      <c r="S4">
        <v>28</v>
      </c>
      <c r="T4" s="5">
        <v>12.699328756365214</v>
      </c>
      <c r="U4" s="5">
        <v>0.78326628038686852</v>
      </c>
      <c r="V4" s="5">
        <v>-90.318541710306036</v>
      </c>
      <c r="W4" s="5">
        <v>1.7950679306014062E-2</v>
      </c>
      <c r="X4" s="5">
        <v>0.72375972178054016</v>
      </c>
      <c r="Y4" s="5">
        <v>4.1904552305796323E-2</v>
      </c>
      <c r="Z4" s="5">
        <v>3.2551668808992504</v>
      </c>
      <c r="AA4" s="5">
        <v>0.27065080818068316</v>
      </c>
      <c r="AB4" s="5">
        <v>0.2697330089514518</v>
      </c>
      <c r="AC4" s="5">
        <v>0.12286431213225218</v>
      </c>
      <c r="AD4" s="5">
        <v>1.4479699294214563</v>
      </c>
    </row>
    <row r="5" spans="1:30">
      <c r="A5">
        <v>4</v>
      </c>
      <c r="B5">
        <v>4</v>
      </c>
      <c r="C5">
        <v>980046</v>
      </c>
      <c r="D5" s="2">
        <v>41640.991296643515</v>
      </c>
      <c r="E5">
        <v>71.88</v>
      </c>
      <c r="F5">
        <v>35.94</v>
      </c>
      <c r="G5">
        <v>-45</v>
      </c>
      <c r="H5">
        <v>-90.2</v>
      </c>
      <c r="I5">
        <f t="shared" si="0"/>
        <v>12.5</v>
      </c>
      <c r="J5">
        <v>-168.559</v>
      </c>
      <c r="K5">
        <v>-15.62</v>
      </c>
      <c r="L5">
        <v>120.44</v>
      </c>
      <c r="M5">
        <f t="shared" si="1"/>
        <v>0</v>
      </c>
      <c r="N5" t="s">
        <v>92</v>
      </c>
      <c r="O5">
        <v>32</v>
      </c>
      <c r="P5">
        <v>120000</v>
      </c>
      <c r="Q5">
        <v>562</v>
      </c>
      <c r="R5">
        <v>255</v>
      </c>
      <c r="S5">
        <v>38</v>
      </c>
      <c r="T5" s="5">
        <v>14.891008775010514</v>
      </c>
      <c r="U5" s="5">
        <v>0.68425621055115349</v>
      </c>
      <c r="V5" s="5">
        <v>-90.293423875327022</v>
      </c>
      <c r="W5" s="5">
        <v>1.7444977079140715E-2</v>
      </c>
      <c r="X5" s="5">
        <v>0.92850704556551289</v>
      </c>
      <c r="Y5" s="5">
        <v>4.2843065837668302E-2</v>
      </c>
      <c r="Z5" s="5">
        <v>4.2494216199843899</v>
      </c>
      <c r="AA5" s="5">
        <v>0.30478035974015344</v>
      </c>
      <c r="AB5" s="5">
        <v>0.10951529438714384</v>
      </c>
      <c r="AC5" s="5">
        <v>0.12741559349500983</v>
      </c>
      <c r="AD5" s="5">
        <v>1.1569078281507172</v>
      </c>
    </row>
    <row r="6" spans="1:30">
      <c r="A6">
        <v>5</v>
      </c>
      <c r="B6">
        <v>5</v>
      </c>
      <c r="C6">
        <v>980046</v>
      </c>
      <c r="D6" s="2">
        <v>41640.997902314812</v>
      </c>
      <c r="E6">
        <v>71.88</v>
      </c>
      <c r="F6">
        <v>35.94</v>
      </c>
      <c r="G6">
        <v>-45</v>
      </c>
      <c r="H6">
        <v>-90.2</v>
      </c>
      <c r="I6">
        <f t="shared" si="0"/>
        <v>12.5</v>
      </c>
      <c r="J6">
        <v>-168.755</v>
      </c>
      <c r="K6">
        <v>-15.625</v>
      </c>
      <c r="L6">
        <v>111.03</v>
      </c>
      <c r="M6">
        <f t="shared" si="1"/>
        <v>0</v>
      </c>
      <c r="N6" t="s">
        <v>92</v>
      </c>
      <c r="O6">
        <v>32</v>
      </c>
      <c r="P6">
        <v>120000</v>
      </c>
      <c r="Q6">
        <v>559</v>
      </c>
      <c r="R6">
        <v>266</v>
      </c>
      <c r="S6">
        <v>39</v>
      </c>
      <c r="T6" s="5">
        <v>14.562817889511271</v>
      </c>
      <c r="U6" s="5">
        <v>0.66072861703246755</v>
      </c>
      <c r="V6" s="5">
        <v>-90.331763035701712</v>
      </c>
      <c r="W6" s="5">
        <v>1.7104751311861864E-2</v>
      </c>
      <c r="X6" s="5">
        <v>0.91281178015296982</v>
      </c>
      <c r="Y6" s="5">
        <v>4.154228449008069E-2</v>
      </c>
      <c r="Z6" s="5">
        <v>3.8938703105673</v>
      </c>
      <c r="AA6" s="5">
        <v>0.29191272145078523</v>
      </c>
      <c r="AB6" s="5">
        <v>0.22330697772760694</v>
      </c>
      <c r="AC6" s="5">
        <v>0.12305112066070324</v>
      </c>
      <c r="AD6" s="5">
        <v>1.1399935724183952</v>
      </c>
    </row>
    <row r="7" spans="1:30">
      <c r="A7">
        <v>6</v>
      </c>
      <c r="B7">
        <v>6</v>
      </c>
      <c r="C7">
        <v>980046</v>
      </c>
      <c r="D7" s="2">
        <v>41641.004478587965</v>
      </c>
      <c r="E7">
        <v>71.88</v>
      </c>
      <c r="F7">
        <v>35.94</v>
      </c>
      <c r="G7">
        <v>-45</v>
      </c>
      <c r="H7">
        <v>-90.2</v>
      </c>
      <c r="I7">
        <f t="shared" si="0"/>
        <v>12.5</v>
      </c>
      <c r="J7">
        <v>-168.56100000000001</v>
      </c>
      <c r="K7">
        <v>-15.625</v>
      </c>
      <c r="L7">
        <v>102.065</v>
      </c>
      <c r="M7">
        <f t="shared" si="1"/>
        <v>0</v>
      </c>
      <c r="N7" t="s">
        <v>92</v>
      </c>
      <c r="O7">
        <v>32</v>
      </c>
      <c r="P7">
        <v>120000</v>
      </c>
      <c r="Q7">
        <v>556</v>
      </c>
      <c r="R7">
        <v>246</v>
      </c>
      <c r="S7">
        <v>34</v>
      </c>
      <c r="T7" s="5">
        <v>14.098305588814085</v>
      </c>
      <c r="U7" s="5">
        <v>0.74277446640311773</v>
      </c>
      <c r="V7" s="5">
        <v>-90.311438724831135</v>
      </c>
      <c r="W7" s="5">
        <v>2.2140899814190214E-2</v>
      </c>
      <c r="X7" s="5">
        <v>0.99692897163653738</v>
      </c>
      <c r="Y7" s="5">
        <v>5.451576169987804E-2</v>
      </c>
      <c r="Z7" s="5">
        <v>4.2641335568427063</v>
      </c>
      <c r="AA7" s="5">
        <v>0.3679446066741352</v>
      </c>
      <c r="AB7" s="5">
        <v>0.19954311431980171</v>
      </c>
      <c r="AC7" s="5">
        <v>0.1518692857865728</v>
      </c>
      <c r="AD7" s="5">
        <v>1.2779801404411972</v>
      </c>
    </row>
    <row r="8" spans="1:30">
      <c r="A8">
        <v>7</v>
      </c>
      <c r="B8">
        <v>7</v>
      </c>
      <c r="C8">
        <v>980046</v>
      </c>
      <c r="D8" s="2">
        <v>41641.011019791666</v>
      </c>
      <c r="E8">
        <v>71.88</v>
      </c>
      <c r="F8">
        <v>35.94</v>
      </c>
      <c r="G8">
        <v>-45</v>
      </c>
      <c r="H8">
        <v>-90.2</v>
      </c>
      <c r="I8">
        <f t="shared" si="0"/>
        <v>12.5</v>
      </c>
      <c r="J8">
        <v>-170.21100000000001</v>
      </c>
      <c r="K8">
        <v>-15.71</v>
      </c>
      <c r="L8">
        <v>90.885000000000005</v>
      </c>
      <c r="M8">
        <f t="shared" si="1"/>
        <v>0</v>
      </c>
      <c r="N8" t="s">
        <v>92</v>
      </c>
      <c r="O8">
        <v>32</v>
      </c>
      <c r="P8">
        <v>360000</v>
      </c>
      <c r="Q8">
        <v>1684</v>
      </c>
      <c r="R8">
        <v>320</v>
      </c>
      <c r="S8">
        <v>123</v>
      </c>
      <c r="T8" s="5">
        <v>3.8297367539536276</v>
      </c>
      <c r="U8" s="5">
        <v>0.24842504304852348</v>
      </c>
      <c r="V8" s="5">
        <v>-90.25737287021856</v>
      </c>
      <c r="W8" s="5">
        <v>2.7125345090344685E-2</v>
      </c>
      <c r="X8" s="5">
        <v>0.93537556511269804</v>
      </c>
      <c r="Y8" s="5">
        <v>7.0968538466529618E-2</v>
      </c>
      <c r="Z8" s="5">
        <v>3.7335665780711271</v>
      </c>
      <c r="AA8" s="5">
        <v>0.14868853382274244</v>
      </c>
      <c r="AB8" s="5">
        <v>0.36320514400393117</v>
      </c>
      <c r="AC8" s="5">
        <v>6.609737812790184E-2</v>
      </c>
      <c r="AD8" s="5">
        <v>1.0559769846689393</v>
      </c>
    </row>
    <row r="9" spans="1:30">
      <c r="A9">
        <v>8</v>
      </c>
      <c r="B9">
        <v>8</v>
      </c>
      <c r="C9">
        <v>980046</v>
      </c>
      <c r="D9" s="2">
        <v>41641.030614120369</v>
      </c>
      <c r="E9">
        <v>71.88</v>
      </c>
      <c r="F9">
        <v>35.94</v>
      </c>
      <c r="G9">
        <v>-45</v>
      </c>
      <c r="H9">
        <v>-90.2</v>
      </c>
      <c r="I9">
        <f t="shared" si="0"/>
        <v>12.5</v>
      </c>
      <c r="J9">
        <v>-170.40700000000001</v>
      </c>
      <c r="K9">
        <v>-15.71</v>
      </c>
      <c r="L9">
        <v>81.954999999999998</v>
      </c>
      <c r="M9">
        <f t="shared" si="1"/>
        <v>0</v>
      </c>
      <c r="N9" t="s">
        <v>92</v>
      </c>
      <c r="O9">
        <v>32</v>
      </c>
      <c r="P9">
        <v>120000</v>
      </c>
      <c r="Q9">
        <v>562</v>
      </c>
      <c r="R9">
        <v>248</v>
      </c>
      <c r="S9">
        <v>36</v>
      </c>
      <c r="T9" s="5">
        <v>12.952044994521234</v>
      </c>
      <c r="U9" s="5">
        <v>0.67342120141990736</v>
      </c>
      <c r="V9" s="5">
        <v>-90.273366945521772</v>
      </c>
      <c r="W9" s="5">
        <v>1.903746454801437E-2</v>
      </c>
      <c r="X9" s="5">
        <v>0.88116903046611217</v>
      </c>
      <c r="Y9" s="5">
        <v>4.5705670807198229E-2</v>
      </c>
      <c r="Z9" s="5">
        <v>3.6853546584299237</v>
      </c>
      <c r="AA9" s="5">
        <v>0.28215688958460861</v>
      </c>
      <c r="AB9" s="5">
        <v>0.27375500572641709</v>
      </c>
      <c r="AC9" s="5">
        <v>0.12516284020848523</v>
      </c>
      <c r="AD9" s="5">
        <v>1.2179473340722136</v>
      </c>
    </row>
    <row r="10" spans="1:30">
      <c r="A10">
        <v>9</v>
      </c>
      <c r="B10">
        <v>9</v>
      </c>
      <c r="C10">
        <v>980046</v>
      </c>
      <c r="D10" s="2">
        <v>41641.037260879632</v>
      </c>
      <c r="E10">
        <v>71.88</v>
      </c>
      <c r="F10">
        <v>35.94</v>
      </c>
      <c r="G10">
        <v>-45</v>
      </c>
      <c r="H10">
        <v>-90.2</v>
      </c>
      <c r="I10">
        <f t="shared" si="0"/>
        <v>12.5</v>
      </c>
      <c r="J10">
        <v>-169.48599999999999</v>
      </c>
      <c r="K10">
        <v>-15.725</v>
      </c>
      <c r="L10">
        <v>71.844999999999999</v>
      </c>
      <c r="M10">
        <f t="shared" si="1"/>
        <v>0</v>
      </c>
      <c r="N10" t="s">
        <v>92</v>
      </c>
      <c r="O10">
        <v>32</v>
      </c>
      <c r="P10">
        <v>120000</v>
      </c>
      <c r="Q10">
        <v>564</v>
      </c>
      <c r="R10">
        <v>278</v>
      </c>
      <c r="S10">
        <v>34</v>
      </c>
      <c r="T10" s="5">
        <v>15.584201390009012</v>
      </c>
      <c r="U10" s="5">
        <v>0.76439997034514329</v>
      </c>
      <c r="V10" s="5">
        <v>-90.262848479826985</v>
      </c>
      <c r="W10" s="5">
        <v>1.789330427520221E-2</v>
      </c>
      <c r="X10" s="5">
        <v>0.88952369105352669</v>
      </c>
      <c r="Y10" s="5">
        <v>4.238654929442999E-2</v>
      </c>
      <c r="Z10" s="5">
        <v>3.7282921536606608</v>
      </c>
      <c r="AA10" s="5">
        <v>0.30100437313051792</v>
      </c>
      <c r="AB10" s="5">
        <v>0.42718823948669071</v>
      </c>
      <c r="AC10" s="5">
        <v>0.13622434708134323</v>
      </c>
      <c r="AD10" s="5">
        <v>1.28228782513701</v>
      </c>
    </row>
    <row r="11" spans="1:30">
      <c r="A11">
        <v>10</v>
      </c>
      <c r="B11">
        <v>10</v>
      </c>
      <c r="C11">
        <v>980046</v>
      </c>
      <c r="D11" s="2">
        <v>41641.043905787039</v>
      </c>
      <c r="E11">
        <v>71.88</v>
      </c>
      <c r="F11">
        <v>35.94</v>
      </c>
      <c r="G11">
        <v>-45</v>
      </c>
      <c r="H11">
        <v>-90.2</v>
      </c>
      <c r="I11">
        <f t="shared" si="0"/>
        <v>12.5</v>
      </c>
      <c r="J11">
        <v>-168.91300000000001</v>
      </c>
      <c r="K11">
        <v>-15.8</v>
      </c>
      <c r="L11">
        <v>60.78</v>
      </c>
      <c r="M11">
        <f t="shared" si="1"/>
        <v>0</v>
      </c>
      <c r="N11" t="s">
        <v>92</v>
      </c>
      <c r="O11">
        <v>32</v>
      </c>
      <c r="P11">
        <v>120000</v>
      </c>
      <c r="Q11">
        <v>562</v>
      </c>
      <c r="R11">
        <v>267</v>
      </c>
      <c r="S11">
        <v>39</v>
      </c>
      <c r="T11" s="5">
        <v>14.620146220928477</v>
      </c>
      <c r="U11" s="5">
        <v>0.84844687949118736</v>
      </c>
      <c r="V11" s="5">
        <v>-90.30324147526926</v>
      </c>
      <c r="W11" s="5">
        <v>1.8662786568681183E-2</v>
      </c>
      <c r="X11" s="5">
        <v>0.80415585840833492</v>
      </c>
      <c r="Y11" s="5">
        <v>4.4049325774787394E-2</v>
      </c>
      <c r="Z11" s="5">
        <v>3.4199102340048393</v>
      </c>
      <c r="AA11" s="5">
        <v>0.30848256589408513</v>
      </c>
      <c r="AB11" s="5">
        <v>0.35833974180844663</v>
      </c>
      <c r="AC11" s="5">
        <v>0.13971143760902555</v>
      </c>
      <c r="AD11" s="5">
        <v>1.4691191708091513</v>
      </c>
    </row>
    <row r="12" spans="1:30">
      <c r="A12">
        <v>11</v>
      </c>
      <c r="B12">
        <v>11</v>
      </c>
      <c r="C12">
        <v>980046</v>
      </c>
      <c r="D12" s="2">
        <v>41641.050521296296</v>
      </c>
      <c r="E12">
        <v>71.88</v>
      </c>
      <c r="F12">
        <v>35.94</v>
      </c>
      <c r="G12">
        <v>-45</v>
      </c>
      <c r="H12">
        <v>-90.2</v>
      </c>
      <c r="I12">
        <f t="shared" si="0"/>
        <v>12.5</v>
      </c>
      <c r="J12">
        <v>-168.23</v>
      </c>
      <c r="K12">
        <v>-15.8</v>
      </c>
      <c r="L12">
        <v>50.97</v>
      </c>
      <c r="M12">
        <f t="shared" si="1"/>
        <v>0</v>
      </c>
      <c r="N12" t="s">
        <v>92</v>
      </c>
      <c r="O12">
        <v>32</v>
      </c>
      <c r="P12">
        <v>120000</v>
      </c>
      <c r="Q12">
        <v>559</v>
      </c>
      <c r="R12">
        <v>286</v>
      </c>
      <c r="S12">
        <v>45</v>
      </c>
      <c r="T12" s="5">
        <v>16.412815017467938</v>
      </c>
      <c r="U12" s="5">
        <v>0.48272940231325523</v>
      </c>
      <c r="V12" s="5">
        <v>-90.316016349992196</v>
      </c>
      <c r="W12" s="5">
        <v>1.0581664209053716E-2</v>
      </c>
      <c r="X12" s="5">
        <v>0.87680188830089389</v>
      </c>
      <c r="Y12" s="5">
        <v>2.5258980562488823E-2</v>
      </c>
      <c r="Z12" s="5">
        <v>3.8867640235037166</v>
      </c>
      <c r="AA12" s="5">
        <v>0.19751513864696726</v>
      </c>
      <c r="AB12" s="5">
        <v>0.28251290027522846</v>
      </c>
      <c r="AC12" s="5">
        <v>8.5041537969590644E-2</v>
      </c>
      <c r="AD12" s="5">
        <v>0.79903636470787365</v>
      </c>
    </row>
    <row r="13" spans="1:30">
      <c r="A13">
        <v>12</v>
      </c>
      <c r="B13">
        <v>22</v>
      </c>
      <c r="C13">
        <v>980046</v>
      </c>
      <c r="D13" s="2">
        <v>41641.057092476854</v>
      </c>
      <c r="E13">
        <v>71.88</v>
      </c>
      <c r="F13">
        <v>35.94</v>
      </c>
      <c r="G13">
        <v>-45</v>
      </c>
      <c r="H13">
        <v>-90.2</v>
      </c>
      <c r="I13">
        <f t="shared" si="0"/>
        <v>12.5</v>
      </c>
      <c r="J13">
        <v>-165.88</v>
      </c>
      <c r="K13">
        <v>-15.8</v>
      </c>
      <c r="L13">
        <v>50.97</v>
      </c>
      <c r="M13">
        <f t="shared" si="1"/>
        <v>0</v>
      </c>
      <c r="N13" t="s">
        <v>92</v>
      </c>
      <c r="O13">
        <v>32</v>
      </c>
      <c r="P13">
        <v>120000</v>
      </c>
      <c r="Q13">
        <v>559</v>
      </c>
      <c r="R13">
        <v>234</v>
      </c>
      <c r="S13">
        <v>43</v>
      </c>
      <c r="T13" s="5">
        <v>12.61567199550173</v>
      </c>
      <c r="U13" s="5">
        <v>0.56530281971080398</v>
      </c>
      <c r="V13" s="5">
        <v>-90.247098164287678</v>
      </c>
      <c r="W13" s="5">
        <v>1.5324205444716254E-2</v>
      </c>
      <c r="X13" s="5">
        <v>0.828185233088645</v>
      </c>
      <c r="Y13" s="5">
        <v>3.6668577394420539E-2</v>
      </c>
      <c r="Z13" s="5">
        <v>3.8690186570195859</v>
      </c>
      <c r="AA13" s="5">
        <v>0.22807746952313707</v>
      </c>
      <c r="AB13" s="5">
        <v>0.25584837480004063</v>
      </c>
      <c r="AC13" s="5">
        <v>0.10291237971008771</v>
      </c>
      <c r="AD13" s="5">
        <v>1.0241113531633634</v>
      </c>
    </row>
    <row r="14" spans="1:30">
      <c r="A14">
        <v>13</v>
      </c>
      <c r="B14">
        <v>21</v>
      </c>
      <c r="C14">
        <v>980046</v>
      </c>
      <c r="D14" s="2">
        <v>41641.063655208331</v>
      </c>
      <c r="E14">
        <v>71.88</v>
      </c>
      <c r="F14">
        <v>35.94</v>
      </c>
      <c r="G14">
        <v>-45</v>
      </c>
      <c r="H14">
        <v>-90.2</v>
      </c>
      <c r="I14">
        <f t="shared" si="0"/>
        <v>12.5</v>
      </c>
      <c r="J14">
        <v>-166.56299999999999</v>
      </c>
      <c r="K14">
        <v>-15.8</v>
      </c>
      <c r="L14">
        <v>60.78</v>
      </c>
      <c r="M14">
        <f t="shared" si="1"/>
        <v>0</v>
      </c>
      <c r="N14" t="s">
        <v>92</v>
      </c>
      <c r="O14">
        <v>32</v>
      </c>
      <c r="P14">
        <v>120000</v>
      </c>
      <c r="Q14">
        <v>559</v>
      </c>
      <c r="R14">
        <v>239</v>
      </c>
      <c r="S14">
        <v>38</v>
      </c>
      <c r="T14" s="5">
        <v>12.969633411528775</v>
      </c>
      <c r="U14" s="5">
        <v>0.62680399517975172</v>
      </c>
      <c r="V14" s="5">
        <v>-90.278106952272324</v>
      </c>
      <c r="W14" s="5">
        <v>1.6422497853897589E-2</v>
      </c>
      <c r="X14" s="5">
        <v>0.83466572946548123</v>
      </c>
      <c r="Y14" s="5">
        <v>3.9311193504191079E-2</v>
      </c>
      <c r="Z14" s="5">
        <v>3.3325548816785018</v>
      </c>
      <c r="AA14" s="5">
        <v>0.24018769810570195</v>
      </c>
      <c r="AB14" s="5">
        <v>0.43691968692636185</v>
      </c>
      <c r="AC14" s="5">
        <v>0.11062970744373055</v>
      </c>
      <c r="AD14" s="5">
        <v>1.1306797587234332</v>
      </c>
    </row>
    <row r="15" spans="1:30">
      <c r="A15">
        <v>14</v>
      </c>
      <c r="B15">
        <v>20</v>
      </c>
      <c r="C15">
        <v>980046</v>
      </c>
      <c r="D15" s="2">
        <v>41641.070223958333</v>
      </c>
      <c r="E15">
        <v>71.88</v>
      </c>
      <c r="F15">
        <v>35.94</v>
      </c>
      <c r="G15">
        <v>-45</v>
      </c>
      <c r="H15">
        <v>-90.2</v>
      </c>
      <c r="I15">
        <f t="shared" si="0"/>
        <v>12.5</v>
      </c>
      <c r="J15">
        <v>-167.136</v>
      </c>
      <c r="K15">
        <v>-15.725</v>
      </c>
      <c r="L15">
        <v>71.844999999999999</v>
      </c>
      <c r="M15">
        <f t="shared" si="1"/>
        <v>0</v>
      </c>
      <c r="N15" t="s">
        <v>92</v>
      </c>
      <c r="O15">
        <v>32</v>
      </c>
      <c r="P15">
        <v>120000</v>
      </c>
      <c r="Q15">
        <v>556</v>
      </c>
      <c r="R15">
        <v>233</v>
      </c>
      <c r="S15">
        <v>41</v>
      </c>
      <c r="T15" s="5">
        <v>12.105337344776748</v>
      </c>
      <c r="U15" s="5">
        <v>0.62780346011280574</v>
      </c>
      <c r="V15" s="5">
        <v>-90.250373010694261</v>
      </c>
      <c r="W15" s="5">
        <v>2.0525779398793645E-2</v>
      </c>
      <c r="X15" s="5">
        <v>0.9283020995873591</v>
      </c>
      <c r="Y15" s="5">
        <v>5.0332115245768194E-2</v>
      </c>
      <c r="Z15" s="5">
        <v>4.0990154634112956</v>
      </c>
      <c r="AA15" s="5">
        <v>0.29262032415152062</v>
      </c>
      <c r="AB15" s="5">
        <v>0.40286978852377081</v>
      </c>
      <c r="AC15" s="5">
        <v>0.13057314597150368</v>
      </c>
      <c r="AD15" s="5">
        <v>1.1332530017587135</v>
      </c>
    </row>
    <row r="16" spans="1:30">
      <c r="A16">
        <v>15</v>
      </c>
      <c r="B16">
        <v>19</v>
      </c>
      <c r="C16">
        <v>980046</v>
      </c>
      <c r="D16" s="2">
        <v>41641.076761921293</v>
      </c>
      <c r="E16">
        <v>71.88</v>
      </c>
      <c r="F16">
        <v>35.94</v>
      </c>
      <c r="G16">
        <v>-45</v>
      </c>
      <c r="H16">
        <v>-90.2</v>
      </c>
      <c r="I16">
        <f t="shared" si="0"/>
        <v>12.5</v>
      </c>
      <c r="J16">
        <v>-168.05699999999999</v>
      </c>
      <c r="K16">
        <v>-15.71</v>
      </c>
      <c r="L16">
        <v>81.954999999999998</v>
      </c>
      <c r="M16">
        <f t="shared" si="1"/>
        <v>0</v>
      </c>
      <c r="N16" t="s">
        <v>92</v>
      </c>
      <c r="O16">
        <v>32</v>
      </c>
      <c r="P16">
        <v>120000</v>
      </c>
      <c r="Q16">
        <v>558</v>
      </c>
      <c r="R16">
        <v>226</v>
      </c>
      <c r="S16">
        <v>29</v>
      </c>
      <c r="T16" s="5">
        <v>13.314507020265726</v>
      </c>
      <c r="U16" s="5">
        <v>0.64927392632120784</v>
      </c>
      <c r="V16" s="5">
        <v>-90.188879367610099</v>
      </c>
      <c r="W16" s="5">
        <v>2.0192074045619724E-2</v>
      </c>
      <c r="X16" s="5">
        <v>0.97072812488547633</v>
      </c>
      <c r="Y16" s="5">
        <v>4.9616133960524639E-2</v>
      </c>
      <c r="Z16" s="5">
        <v>3.8179219066404788</v>
      </c>
      <c r="AA16" s="5">
        <v>0.28687456407050066</v>
      </c>
      <c r="AB16" s="5">
        <v>0.52254811558654635</v>
      </c>
      <c r="AC16" s="5">
        <v>0.13445210787226006</v>
      </c>
      <c r="AD16" s="5">
        <v>1.1386103737953714</v>
      </c>
    </row>
    <row r="17" spans="1:30">
      <c r="A17">
        <v>16</v>
      </c>
      <c r="B17">
        <v>18</v>
      </c>
      <c r="C17">
        <v>980046</v>
      </c>
      <c r="D17" s="2">
        <v>41641.083325347223</v>
      </c>
      <c r="E17">
        <v>71.88</v>
      </c>
      <c r="F17">
        <v>35.94</v>
      </c>
      <c r="G17">
        <v>-45</v>
      </c>
      <c r="H17">
        <v>-90.2</v>
      </c>
      <c r="I17">
        <f t="shared" si="0"/>
        <v>12.5</v>
      </c>
      <c r="J17">
        <v>-167.86099999999999</v>
      </c>
      <c r="K17">
        <v>-15.71</v>
      </c>
      <c r="L17">
        <v>90.885000000000005</v>
      </c>
      <c r="M17">
        <f t="shared" si="1"/>
        <v>0</v>
      </c>
      <c r="N17" t="s">
        <v>92</v>
      </c>
      <c r="O17">
        <v>32</v>
      </c>
      <c r="P17">
        <v>360000</v>
      </c>
      <c r="Q17">
        <v>1681</v>
      </c>
      <c r="R17">
        <v>371</v>
      </c>
      <c r="S17">
        <v>122</v>
      </c>
      <c r="T17" s="5">
        <v>5.7956019001278944</v>
      </c>
      <c r="U17" s="5">
        <v>0.28621967052409791</v>
      </c>
      <c r="V17" s="5">
        <v>-90.181580935352756</v>
      </c>
      <c r="W17" s="5">
        <v>2.1852332300436667E-2</v>
      </c>
      <c r="X17" s="5">
        <v>0.98639250325286754</v>
      </c>
      <c r="Y17" s="5">
        <v>5.6344168409892932E-2</v>
      </c>
      <c r="Z17" s="5">
        <v>3.9199340546869719</v>
      </c>
      <c r="AA17" s="5">
        <v>0.1617590514034265</v>
      </c>
      <c r="AB17" s="5">
        <v>0.41456785008423025</v>
      </c>
      <c r="AC17" s="5">
        <v>7.4805111743810632E-2</v>
      </c>
      <c r="AD17" s="5">
        <v>1.0973172538219664</v>
      </c>
    </row>
    <row r="18" spans="1:30">
      <c r="A18">
        <v>17</v>
      </c>
      <c r="B18">
        <v>17</v>
      </c>
      <c r="C18">
        <v>980046</v>
      </c>
      <c r="D18" s="2">
        <v>41641.102885763888</v>
      </c>
      <c r="E18">
        <v>71.88</v>
      </c>
      <c r="F18">
        <v>35.94</v>
      </c>
      <c r="G18">
        <v>-45</v>
      </c>
      <c r="H18">
        <v>-90.2</v>
      </c>
      <c r="I18">
        <f t="shared" si="0"/>
        <v>12.5</v>
      </c>
      <c r="J18">
        <v>-166.21100000000001</v>
      </c>
      <c r="K18">
        <v>-15.625</v>
      </c>
      <c r="L18">
        <v>102.065</v>
      </c>
      <c r="M18">
        <f t="shared" si="1"/>
        <v>0</v>
      </c>
      <c r="N18" t="s">
        <v>92</v>
      </c>
      <c r="O18">
        <v>32</v>
      </c>
      <c r="P18">
        <v>120000</v>
      </c>
      <c r="Q18">
        <v>564</v>
      </c>
      <c r="R18">
        <v>244</v>
      </c>
      <c r="S18">
        <v>37</v>
      </c>
      <c r="T18" s="5">
        <v>15.141778070908803</v>
      </c>
      <c r="U18" s="5">
        <v>0.81754480142238795</v>
      </c>
      <c r="V18" s="5">
        <v>-90.176451444461051</v>
      </c>
      <c r="W18" s="5">
        <v>2.2840398735074478E-2</v>
      </c>
      <c r="X18" s="5">
        <v>1.0038226847107934</v>
      </c>
      <c r="Y18" s="5">
        <v>5.6215175136797829E-2</v>
      </c>
      <c r="Z18" s="5">
        <v>4.4036740989077261</v>
      </c>
      <c r="AA18" s="5">
        <v>0.37320589198863374</v>
      </c>
      <c r="AB18" s="5">
        <v>0.44661106747256812</v>
      </c>
      <c r="AC18" s="5">
        <v>0.16999151541444804</v>
      </c>
      <c r="AD18" s="5">
        <v>1.3444629506962589</v>
      </c>
    </row>
    <row r="19" spans="1:30">
      <c r="A19">
        <v>18</v>
      </c>
      <c r="B19">
        <v>16</v>
      </c>
      <c r="C19">
        <v>980046</v>
      </c>
      <c r="D19" s="2">
        <v>41641.109513194446</v>
      </c>
      <c r="E19">
        <v>71.88</v>
      </c>
      <c r="F19">
        <v>35.94</v>
      </c>
      <c r="G19">
        <v>-45</v>
      </c>
      <c r="H19">
        <v>-90.2</v>
      </c>
      <c r="I19">
        <f t="shared" si="0"/>
        <v>12.5</v>
      </c>
      <c r="J19">
        <v>-166.405</v>
      </c>
      <c r="K19">
        <v>-15.625</v>
      </c>
      <c r="L19">
        <v>111.03</v>
      </c>
      <c r="M19">
        <f t="shared" si="1"/>
        <v>0</v>
      </c>
      <c r="N19" t="s">
        <v>92</v>
      </c>
      <c r="O19">
        <v>32</v>
      </c>
      <c r="P19">
        <v>120000</v>
      </c>
      <c r="Q19">
        <v>565</v>
      </c>
      <c r="R19">
        <v>218</v>
      </c>
      <c r="S19">
        <v>33</v>
      </c>
      <c r="T19" s="5">
        <v>11.978046628685298</v>
      </c>
      <c r="U19" s="5">
        <v>0.51882824242211234</v>
      </c>
      <c r="V19" s="5">
        <v>-90.200199357698494</v>
      </c>
      <c r="W19" s="5">
        <v>1.7095769526975332E-2</v>
      </c>
      <c r="X19" s="5">
        <v>0.92352314411955572</v>
      </c>
      <c r="Y19" s="5">
        <v>4.19222892791958E-2</v>
      </c>
      <c r="Z19" s="5">
        <v>3.7877106905965312</v>
      </c>
      <c r="AA19" s="5">
        <v>0.22657324693193165</v>
      </c>
      <c r="AB19" s="5">
        <v>0.76151649102602703</v>
      </c>
      <c r="AC19" s="5">
        <v>0.10977135624484945</v>
      </c>
      <c r="AD19" s="5">
        <v>0.92711634213595662</v>
      </c>
    </row>
    <row r="20" spans="1:30">
      <c r="A20">
        <v>19</v>
      </c>
      <c r="B20">
        <v>15</v>
      </c>
      <c r="C20">
        <v>980046</v>
      </c>
      <c r="D20" s="2">
        <v>41641.116152430557</v>
      </c>
      <c r="E20">
        <v>71.88</v>
      </c>
      <c r="F20">
        <v>35.94</v>
      </c>
      <c r="G20">
        <v>-45</v>
      </c>
      <c r="H20">
        <v>-90.2</v>
      </c>
      <c r="I20">
        <f t="shared" si="0"/>
        <v>12.5</v>
      </c>
      <c r="J20">
        <v>-166.209</v>
      </c>
      <c r="K20">
        <v>-15.62</v>
      </c>
      <c r="L20">
        <v>120.44</v>
      </c>
      <c r="M20">
        <f t="shared" si="1"/>
        <v>0</v>
      </c>
      <c r="N20" t="s">
        <v>92</v>
      </c>
      <c r="O20">
        <v>32</v>
      </c>
      <c r="P20">
        <v>120000</v>
      </c>
      <c r="Q20">
        <v>561</v>
      </c>
      <c r="R20">
        <v>211</v>
      </c>
      <c r="S20">
        <v>40</v>
      </c>
      <c r="T20" s="5">
        <v>11.644910525382688</v>
      </c>
      <c r="U20" s="5">
        <v>0.66797303798742214</v>
      </c>
      <c r="V20" s="5">
        <v>-90.215511597282912</v>
      </c>
      <c r="W20" s="5">
        <v>2.3446504361449787E-2</v>
      </c>
      <c r="X20" s="5">
        <v>0.96664083762189656</v>
      </c>
      <c r="Y20" s="5">
        <v>5.8713565112671361E-2</v>
      </c>
      <c r="Z20" s="5">
        <v>4.1661398533547613</v>
      </c>
      <c r="AA20" s="5">
        <v>0.31670205631583764</v>
      </c>
      <c r="AB20" s="5">
        <v>0.42318824044203679</v>
      </c>
      <c r="AC20" s="5">
        <v>0.14328823497451412</v>
      </c>
      <c r="AD20" s="5">
        <v>1.203211837365767</v>
      </c>
    </row>
    <row r="21" spans="1:30">
      <c r="A21">
        <v>20</v>
      </c>
      <c r="B21">
        <v>14</v>
      </c>
      <c r="C21">
        <v>980046</v>
      </c>
      <c r="D21" s="2">
        <v>41641.122749074071</v>
      </c>
      <c r="E21">
        <v>71.88</v>
      </c>
      <c r="F21">
        <v>35.94</v>
      </c>
      <c r="G21">
        <v>-45</v>
      </c>
      <c r="H21">
        <v>-90.2</v>
      </c>
      <c r="I21">
        <f t="shared" si="0"/>
        <v>12.5</v>
      </c>
      <c r="J21">
        <v>-167.38399999999999</v>
      </c>
      <c r="K21">
        <v>-15.58</v>
      </c>
      <c r="L21">
        <v>131.32</v>
      </c>
      <c r="M21">
        <f t="shared" si="1"/>
        <v>0</v>
      </c>
      <c r="N21" t="s">
        <v>92</v>
      </c>
      <c r="O21">
        <v>32</v>
      </c>
      <c r="P21">
        <v>120000</v>
      </c>
      <c r="Q21">
        <v>556</v>
      </c>
      <c r="R21">
        <v>222</v>
      </c>
      <c r="S21">
        <v>43</v>
      </c>
      <c r="T21" s="5">
        <v>11.624627488082842</v>
      </c>
      <c r="U21" s="5">
        <v>0.59977132772468811</v>
      </c>
      <c r="V21" s="5">
        <v>-90.258121220498921</v>
      </c>
      <c r="W21" s="5">
        <v>1.8047185764263569E-2</v>
      </c>
      <c r="X21" s="5">
        <v>0.83922293934957515</v>
      </c>
      <c r="Y21" s="5">
        <v>4.3432391560025381E-2</v>
      </c>
      <c r="Z21" s="5">
        <v>3.8802356503392952</v>
      </c>
      <c r="AA21" s="5">
        <v>0.25464239412342193</v>
      </c>
      <c r="AB21" s="5">
        <v>0.22822394558902157</v>
      </c>
      <c r="AC21" s="5">
        <v>0.11378305743972231</v>
      </c>
      <c r="AD21" s="5">
        <v>1.1188764501181365</v>
      </c>
    </row>
    <row r="22" spans="1:30">
      <c r="A22">
        <v>21</v>
      </c>
      <c r="B22">
        <v>13</v>
      </c>
      <c r="C22">
        <v>980046</v>
      </c>
      <c r="D22" s="2">
        <v>41641.129282638889</v>
      </c>
      <c r="E22">
        <v>71.88</v>
      </c>
      <c r="F22">
        <v>35.94</v>
      </c>
      <c r="G22">
        <v>-45</v>
      </c>
      <c r="H22">
        <v>-90.2</v>
      </c>
      <c r="I22">
        <f t="shared" si="0"/>
        <v>12.5</v>
      </c>
      <c r="J22">
        <v>-167.24100000000001</v>
      </c>
      <c r="K22">
        <v>-15.58</v>
      </c>
      <c r="L22">
        <v>141.60499999999999</v>
      </c>
      <c r="M22">
        <f t="shared" si="1"/>
        <v>0</v>
      </c>
      <c r="N22" t="s">
        <v>92</v>
      </c>
      <c r="O22">
        <v>32</v>
      </c>
      <c r="P22">
        <v>120000</v>
      </c>
      <c r="Q22">
        <v>562</v>
      </c>
      <c r="R22">
        <v>261</v>
      </c>
      <c r="S22">
        <v>36</v>
      </c>
      <c r="T22" s="5">
        <v>13.042337781614393</v>
      </c>
      <c r="U22" s="5">
        <v>0.67672373333093472</v>
      </c>
      <c r="V22" s="5">
        <v>-90.261397170563711</v>
      </c>
      <c r="W22" s="5">
        <v>1.7007717915967269E-2</v>
      </c>
      <c r="X22" s="5">
        <v>0.81793943363851584</v>
      </c>
      <c r="Y22" s="5">
        <v>4.0943550899405337E-2</v>
      </c>
      <c r="Z22" s="5">
        <v>3.2208925573251124</v>
      </c>
      <c r="AA22" s="5">
        <v>0.24511138578817354</v>
      </c>
      <c r="AB22" s="5">
        <v>0.52705712069390831</v>
      </c>
      <c r="AC22" s="5">
        <v>0.11535418902541181</v>
      </c>
      <c r="AD22" s="5">
        <v>1.2083684340018361</v>
      </c>
    </row>
    <row r="23" spans="1:30">
      <c r="A23">
        <v>22</v>
      </c>
      <c r="B23">
        <v>12</v>
      </c>
      <c r="C23">
        <v>980046</v>
      </c>
      <c r="D23" s="2">
        <v>41641.13588923611</v>
      </c>
      <c r="E23">
        <v>71.88</v>
      </c>
      <c r="F23">
        <v>35.94</v>
      </c>
      <c r="G23">
        <v>-45</v>
      </c>
      <c r="H23">
        <v>-90.2</v>
      </c>
      <c r="I23">
        <f t="shared" si="0"/>
        <v>12.5</v>
      </c>
      <c r="J23">
        <v>-167.67099999999999</v>
      </c>
      <c r="K23">
        <v>-15.54</v>
      </c>
      <c r="L23">
        <v>150</v>
      </c>
      <c r="M23">
        <f t="shared" si="1"/>
        <v>0</v>
      </c>
      <c r="N23" t="s">
        <v>92</v>
      </c>
      <c r="O23">
        <v>32</v>
      </c>
      <c r="P23">
        <v>120000</v>
      </c>
      <c r="Q23">
        <v>559</v>
      </c>
      <c r="R23">
        <v>262</v>
      </c>
      <c r="S23">
        <v>35</v>
      </c>
      <c r="T23" s="5">
        <v>12.692398811696997</v>
      </c>
      <c r="U23" s="5">
        <v>0.68902519553866659</v>
      </c>
      <c r="V23" s="5">
        <v>-90.272984199102737</v>
      </c>
      <c r="W23" s="5">
        <v>1.7216547197109227E-2</v>
      </c>
      <c r="X23" s="5">
        <v>0.78003581353668971</v>
      </c>
      <c r="Y23" s="5">
        <v>4.0632392931704363E-2</v>
      </c>
      <c r="Z23" s="5">
        <v>3.0985064695555407</v>
      </c>
      <c r="AA23" s="5">
        <v>0.24503581591307311</v>
      </c>
      <c r="AB23" s="5">
        <v>0.43291222388923267</v>
      </c>
      <c r="AC23" s="5">
        <v>0.11438470661737883</v>
      </c>
      <c r="AD23" s="5">
        <v>1.2696663132586035</v>
      </c>
    </row>
    <row r="24" spans="1:30">
      <c r="A24">
        <v>23</v>
      </c>
      <c r="B24">
        <v>23</v>
      </c>
      <c r="C24">
        <v>980046</v>
      </c>
      <c r="D24" s="2">
        <v>41641.142472222222</v>
      </c>
      <c r="E24">
        <v>71.88</v>
      </c>
      <c r="F24">
        <v>35.94</v>
      </c>
      <c r="G24">
        <v>-45</v>
      </c>
      <c r="H24">
        <v>-90.2</v>
      </c>
      <c r="I24">
        <f t="shared" si="0"/>
        <v>12.5</v>
      </c>
      <c r="J24">
        <v>-169.911</v>
      </c>
      <c r="K24">
        <v>-15.71</v>
      </c>
      <c r="L24">
        <v>90.885000000000005</v>
      </c>
      <c r="M24">
        <f t="shared" si="1"/>
        <v>0</v>
      </c>
      <c r="N24" t="s">
        <v>92</v>
      </c>
      <c r="O24">
        <v>32</v>
      </c>
      <c r="P24">
        <v>360000</v>
      </c>
      <c r="Q24">
        <v>1680</v>
      </c>
      <c r="R24">
        <v>422</v>
      </c>
      <c r="S24">
        <v>122</v>
      </c>
      <c r="T24" s="5">
        <v>6.9803582892992209</v>
      </c>
      <c r="U24" s="5">
        <v>0.24496848939737234</v>
      </c>
      <c r="V24" s="5">
        <v>-90.196542208618879</v>
      </c>
      <c r="W24" s="5">
        <v>1.4653358881329041E-2</v>
      </c>
      <c r="X24" s="5">
        <v>0.95211964159243889</v>
      </c>
      <c r="Y24" s="5">
        <v>3.7209435013922515E-2</v>
      </c>
      <c r="Z24" s="5">
        <v>3.7028826434937314</v>
      </c>
      <c r="AA24" s="5">
        <v>0.12687209266374244</v>
      </c>
      <c r="AB24" s="5">
        <v>0.47835386724568074</v>
      </c>
      <c r="AC24" s="5">
        <v>5.9004528377134213E-2</v>
      </c>
      <c r="AD24" s="5">
        <v>0.9036351859687719</v>
      </c>
    </row>
    <row r="25" spans="1:30">
      <c r="A25">
        <v>24</v>
      </c>
      <c r="B25">
        <v>24</v>
      </c>
      <c r="C25">
        <v>980046</v>
      </c>
      <c r="D25" s="2">
        <v>41641.162071296298</v>
      </c>
      <c r="E25">
        <v>71.88</v>
      </c>
      <c r="F25">
        <v>35.94</v>
      </c>
      <c r="G25">
        <v>-45</v>
      </c>
      <c r="H25">
        <v>-90.2</v>
      </c>
      <c r="I25">
        <f t="shared" si="0"/>
        <v>12.5</v>
      </c>
      <c r="J25">
        <v>-169.61099999999999</v>
      </c>
      <c r="K25">
        <v>-15.71</v>
      </c>
      <c r="L25">
        <v>90.885000000000005</v>
      </c>
      <c r="M25">
        <f t="shared" si="1"/>
        <v>0</v>
      </c>
      <c r="N25" t="s">
        <v>92</v>
      </c>
      <c r="O25">
        <v>32</v>
      </c>
      <c r="P25">
        <v>360000</v>
      </c>
      <c r="Q25">
        <v>1672</v>
      </c>
      <c r="R25">
        <v>468</v>
      </c>
      <c r="S25">
        <v>123</v>
      </c>
      <c r="T25" s="5">
        <v>7.8192028803645268</v>
      </c>
      <c r="U25" s="5">
        <v>0.2879230382331508</v>
      </c>
      <c r="V25" s="5">
        <v>-90.178524991673825</v>
      </c>
      <c r="W25" s="5">
        <v>1.5838829863712555E-2</v>
      </c>
      <c r="X25" s="5">
        <v>0.98232150978813348</v>
      </c>
      <c r="Y25" s="5">
        <v>4.0367965721347626E-2</v>
      </c>
      <c r="Z25" s="5">
        <v>3.9526414620740637</v>
      </c>
      <c r="AA25" s="5">
        <v>0.14907094635490689</v>
      </c>
      <c r="AB25" s="5">
        <v>0.56185595343817207</v>
      </c>
      <c r="AC25" s="5">
        <v>7.0164819144600515E-2</v>
      </c>
      <c r="AD25" s="5">
        <v>1.0073006316571014</v>
      </c>
    </row>
    <row r="26" spans="1:30">
      <c r="A26">
        <v>25</v>
      </c>
      <c r="B26">
        <v>25</v>
      </c>
      <c r="C26">
        <v>980046</v>
      </c>
      <c r="D26" s="2">
        <v>41641.181514699078</v>
      </c>
      <c r="E26">
        <v>71.88</v>
      </c>
      <c r="F26">
        <v>35.94</v>
      </c>
      <c r="G26">
        <v>-45</v>
      </c>
      <c r="H26">
        <v>-90.2</v>
      </c>
      <c r="I26">
        <f t="shared" si="0"/>
        <v>12.5</v>
      </c>
      <c r="J26">
        <v>-169.31100000000001</v>
      </c>
      <c r="K26">
        <v>-15.71</v>
      </c>
      <c r="L26">
        <v>90.885000000000005</v>
      </c>
      <c r="M26">
        <f t="shared" si="1"/>
        <v>0</v>
      </c>
      <c r="N26" t="s">
        <v>92</v>
      </c>
      <c r="O26">
        <v>32</v>
      </c>
      <c r="P26">
        <v>360000</v>
      </c>
      <c r="Q26">
        <v>1684</v>
      </c>
      <c r="R26">
        <v>438</v>
      </c>
      <c r="S26">
        <v>109</v>
      </c>
      <c r="T26" s="5">
        <v>7.3390528753764164</v>
      </c>
      <c r="U26" s="5">
        <v>0.28615385624350476</v>
      </c>
      <c r="V26" s="5">
        <v>-90.170228461715865</v>
      </c>
      <c r="W26" s="5">
        <v>1.563271501399615E-2</v>
      </c>
      <c r="X26" s="5">
        <v>0.92339375942347268</v>
      </c>
      <c r="Y26" s="5">
        <v>3.9046427117121432E-2</v>
      </c>
      <c r="Z26" s="5">
        <v>3.4470807422040299</v>
      </c>
      <c r="AA26" s="5">
        <v>0.1365250445898569</v>
      </c>
      <c r="AB26" s="5">
        <v>0.56958323909994824</v>
      </c>
      <c r="AC26" s="5">
        <v>6.5948579983643674E-2</v>
      </c>
      <c r="AD26" s="5">
        <v>1.0476157270307267</v>
      </c>
    </row>
    <row r="27" spans="1:30">
      <c r="A27">
        <v>26</v>
      </c>
      <c r="B27">
        <v>26</v>
      </c>
      <c r="C27">
        <v>980046</v>
      </c>
      <c r="D27" s="2">
        <v>41641.201116898148</v>
      </c>
      <c r="E27">
        <v>71.88</v>
      </c>
      <c r="F27">
        <v>35.94</v>
      </c>
      <c r="G27">
        <v>-45</v>
      </c>
      <c r="H27">
        <v>-90.2</v>
      </c>
      <c r="I27">
        <f t="shared" si="0"/>
        <v>12.5</v>
      </c>
      <c r="J27">
        <v>-169.011</v>
      </c>
      <c r="K27">
        <v>-15.71</v>
      </c>
      <c r="L27">
        <v>90.885000000000005</v>
      </c>
      <c r="M27">
        <f t="shared" si="1"/>
        <v>0</v>
      </c>
      <c r="N27" t="s">
        <v>92</v>
      </c>
      <c r="O27">
        <v>32</v>
      </c>
      <c r="P27">
        <v>360000</v>
      </c>
      <c r="Q27">
        <v>1678</v>
      </c>
      <c r="R27">
        <v>388</v>
      </c>
      <c r="S27">
        <v>127</v>
      </c>
      <c r="T27" s="5">
        <v>6.0005099976980443</v>
      </c>
      <c r="U27" s="5">
        <v>0.25571436770493111</v>
      </c>
      <c r="V27" s="5">
        <v>-90.160484738520353</v>
      </c>
      <c r="W27" s="5">
        <v>2.0230750978614469E-2</v>
      </c>
      <c r="X27" s="5">
        <v>1.0450480708419929</v>
      </c>
      <c r="Y27" s="5">
        <v>5.2498962745557626E-2</v>
      </c>
      <c r="Z27" s="5">
        <v>4.0966501019108321</v>
      </c>
      <c r="AA27" s="5">
        <v>0.15105793454282729</v>
      </c>
      <c r="AB27" s="5">
        <v>0.5046339044387198</v>
      </c>
      <c r="AC27" s="5">
        <v>7.021053351906581E-2</v>
      </c>
      <c r="AD27" s="5">
        <v>0.94994479870463178</v>
      </c>
    </row>
    <row r="28" spans="1:30">
      <c r="A28">
        <v>27</v>
      </c>
      <c r="B28">
        <v>27</v>
      </c>
      <c r="C28">
        <v>980046</v>
      </c>
      <c r="D28" s="2">
        <v>41641.22063275463</v>
      </c>
      <c r="E28">
        <v>71.88</v>
      </c>
      <c r="F28">
        <v>35.94</v>
      </c>
      <c r="G28">
        <v>-45</v>
      </c>
      <c r="H28">
        <v>-90.2</v>
      </c>
      <c r="I28">
        <f t="shared" si="0"/>
        <v>12.5</v>
      </c>
      <c r="J28">
        <v>-168.71100000000001</v>
      </c>
      <c r="K28">
        <v>-15.71</v>
      </c>
      <c r="L28">
        <v>90.885000000000005</v>
      </c>
      <c r="M28">
        <f t="shared" si="1"/>
        <v>0</v>
      </c>
      <c r="N28" t="s">
        <v>92</v>
      </c>
      <c r="O28">
        <v>32</v>
      </c>
      <c r="P28">
        <v>360000</v>
      </c>
      <c r="Q28">
        <v>1682</v>
      </c>
      <c r="R28">
        <v>380</v>
      </c>
      <c r="S28">
        <v>113</v>
      </c>
      <c r="T28" s="5">
        <v>5.8732138978609143</v>
      </c>
      <c r="U28" s="5">
        <v>0.27799627625298251</v>
      </c>
      <c r="V28" s="5">
        <v>-90.190304436440599</v>
      </c>
      <c r="W28" s="5">
        <v>2.1803482989959298E-2</v>
      </c>
      <c r="X28" s="5">
        <v>1.0213273367473314</v>
      </c>
      <c r="Y28" s="5">
        <v>5.6445903193024352E-2</v>
      </c>
      <c r="Z28" s="5">
        <v>3.8048106291990003</v>
      </c>
      <c r="AA28" s="5">
        <v>0.16062917954091463</v>
      </c>
      <c r="AB28" s="5">
        <v>0.55397875776634142</v>
      </c>
      <c r="AC28" s="5">
        <v>7.4233918714753974E-2</v>
      </c>
      <c r="AD28" s="5">
        <v>1.0524374395081686</v>
      </c>
    </row>
    <row r="29" spans="1:30">
      <c r="A29">
        <v>28</v>
      </c>
      <c r="B29">
        <v>28</v>
      </c>
      <c r="C29">
        <v>980046</v>
      </c>
      <c r="D29" s="2">
        <v>41641.240190509256</v>
      </c>
      <c r="E29">
        <v>71.88</v>
      </c>
      <c r="F29">
        <v>35.94</v>
      </c>
      <c r="G29">
        <v>-45</v>
      </c>
      <c r="H29">
        <v>-90.2</v>
      </c>
      <c r="I29">
        <f t="shared" si="0"/>
        <v>12.5</v>
      </c>
      <c r="J29">
        <v>-168.411</v>
      </c>
      <c r="K29">
        <v>-15.71</v>
      </c>
      <c r="L29">
        <v>90.885000000000005</v>
      </c>
      <c r="M29">
        <f t="shared" si="1"/>
        <v>0</v>
      </c>
      <c r="N29" t="s">
        <v>92</v>
      </c>
      <c r="O29">
        <v>32</v>
      </c>
      <c r="P29">
        <v>360000</v>
      </c>
      <c r="Q29">
        <v>1677</v>
      </c>
      <c r="R29">
        <v>397</v>
      </c>
      <c r="S29">
        <v>116</v>
      </c>
      <c r="T29" s="5">
        <v>5.5657534615683399</v>
      </c>
      <c r="U29" s="5">
        <v>0.33429560277559545</v>
      </c>
      <c r="V29" s="5">
        <v>-90.19451227301721</v>
      </c>
      <c r="W29" s="5">
        <v>2.6356489372505936E-2</v>
      </c>
      <c r="X29" s="5">
        <v>0.98139206801510659</v>
      </c>
      <c r="Y29" s="5">
        <v>6.7869592334896381E-2</v>
      </c>
      <c r="Z29" s="5">
        <v>3.948700695413069</v>
      </c>
      <c r="AA29" s="5">
        <v>0.18920733757216343</v>
      </c>
      <c r="AB29" s="5">
        <v>0.47655582464646479</v>
      </c>
      <c r="AC29" s="5">
        <v>8.7536089474111442E-2</v>
      </c>
      <c r="AD29" s="5">
        <v>1.2808874042995313</v>
      </c>
    </row>
    <row r="30" spans="1:30">
      <c r="A30">
        <v>29</v>
      </c>
      <c r="B30">
        <v>29</v>
      </c>
      <c r="C30">
        <v>980046</v>
      </c>
      <c r="D30" s="2">
        <v>41641.259747337965</v>
      </c>
      <c r="E30">
        <v>71.88</v>
      </c>
      <c r="F30">
        <v>35.94</v>
      </c>
      <c r="G30">
        <v>-45</v>
      </c>
      <c r="H30">
        <v>-90.2</v>
      </c>
      <c r="I30">
        <f t="shared" si="0"/>
        <v>12.5</v>
      </c>
      <c r="J30">
        <v>-168.11099999999999</v>
      </c>
      <c r="K30">
        <v>-15.71</v>
      </c>
      <c r="L30">
        <v>90.885000000000005</v>
      </c>
      <c r="M30">
        <f t="shared" si="1"/>
        <v>0</v>
      </c>
      <c r="N30" t="s">
        <v>92</v>
      </c>
      <c r="O30">
        <v>32</v>
      </c>
      <c r="P30">
        <v>360000</v>
      </c>
      <c r="Q30">
        <v>1692</v>
      </c>
      <c r="R30">
        <v>394</v>
      </c>
      <c r="S30">
        <v>116</v>
      </c>
      <c r="T30" s="5">
        <v>5.8575621102129247</v>
      </c>
      <c r="U30" s="5">
        <v>0.35329895936704026</v>
      </c>
      <c r="V30" s="5">
        <v>-90.185752668422239</v>
      </c>
      <c r="W30" s="5">
        <v>2.9668673109025927E-2</v>
      </c>
      <c r="X30" s="5">
        <v>1.0964595351397275</v>
      </c>
      <c r="Y30" s="5">
        <v>7.9091572404251589E-2</v>
      </c>
      <c r="Z30" s="5">
        <v>4.173470167876272</v>
      </c>
      <c r="AA30" s="5">
        <v>0.21956140761667958</v>
      </c>
      <c r="AB30" s="5">
        <v>0.53335827527846447</v>
      </c>
      <c r="AC30" s="5">
        <v>9.9210216294360401E-2</v>
      </c>
      <c r="AD30" s="5">
        <v>1.2924113587012365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50"/>
  <sheetViews>
    <sheetView topLeftCell="A1414" workbookViewId="0"/>
  </sheetViews>
  <sheetFormatPr baseColWidth="10" defaultColWidth="8.83203125" defaultRowHeight="14" x14ac:dyDescent="0"/>
  <sheetData>
    <row r="1" spans="1:2">
      <c r="A1" t="s">
        <v>111</v>
      </c>
      <c r="B1">
        <v>29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95</v>
      </c>
      <c r="B18" t="s">
        <v>74</v>
      </c>
      <c r="C18" t="s">
        <v>77</v>
      </c>
      <c r="D18" t="s">
        <v>94</v>
      </c>
      <c r="E18" t="s">
        <v>93</v>
      </c>
      <c r="F18" t="s">
        <v>114</v>
      </c>
    </row>
    <row r="19" spans="1:10">
      <c r="A19">
        <v>1</v>
      </c>
      <c r="B19">
        <v>-91.947999999999993</v>
      </c>
      <c r="C19">
        <v>559</v>
      </c>
      <c r="D19">
        <v>120000</v>
      </c>
      <c r="E19">
        <v>56</v>
      </c>
      <c r="F19" s="3">
        <v>45.09420144641134</v>
      </c>
      <c r="J19" t="s">
        <v>113</v>
      </c>
    </row>
    <row r="20" spans="1:10">
      <c r="A20">
        <v>2</v>
      </c>
      <c r="B20">
        <v>-91.838999999999999</v>
      </c>
      <c r="C20">
        <v>559</v>
      </c>
      <c r="D20">
        <v>120000</v>
      </c>
      <c r="E20">
        <v>29</v>
      </c>
      <c r="F20" s="3">
        <v>45.575917145579425</v>
      </c>
    </row>
    <row r="21" spans="1:10">
      <c r="A21">
        <v>3</v>
      </c>
      <c r="B21">
        <v>-91.724000000000004</v>
      </c>
      <c r="C21">
        <v>559</v>
      </c>
      <c r="D21">
        <v>120000</v>
      </c>
      <c r="E21">
        <v>39</v>
      </c>
      <c r="F21" s="3">
        <v>46.112324283085599</v>
      </c>
    </row>
    <row r="22" spans="1:10">
      <c r="A22">
        <v>4</v>
      </c>
      <c r="B22">
        <v>-91.611999999999995</v>
      </c>
      <c r="C22">
        <v>559</v>
      </c>
      <c r="D22">
        <v>120000</v>
      </c>
      <c r="E22">
        <v>42</v>
      </c>
      <c r="F22" s="3">
        <v>46.726669504028102</v>
      </c>
    </row>
    <row r="23" spans="1:10">
      <c r="A23">
        <v>5</v>
      </c>
      <c r="B23">
        <v>-91.5</v>
      </c>
      <c r="C23">
        <v>559</v>
      </c>
      <c r="D23">
        <v>120000</v>
      </c>
      <c r="E23">
        <v>55</v>
      </c>
      <c r="F23" s="3">
        <v>47.608492254476865</v>
      </c>
    </row>
    <row r="24" spans="1:10">
      <c r="A24">
        <v>6</v>
      </c>
      <c r="B24">
        <v>-91.394000000000005</v>
      </c>
      <c r="C24">
        <v>559</v>
      </c>
      <c r="D24">
        <v>120000</v>
      </c>
      <c r="E24">
        <v>66</v>
      </c>
      <c r="F24" s="3">
        <v>49.068879968422117</v>
      </c>
    </row>
    <row r="25" spans="1:10">
      <c r="A25">
        <v>7</v>
      </c>
      <c r="B25">
        <v>-91.281000000000006</v>
      </c>
      <c r="C25">
        <v>559</v>
      </c>
      <c r="D25">
        <v>120000</v>
      </c>
      <c r="E25">
        <v>61</v>
      </c>
      <c r="F25" s="3">
        <v>52.141775955093209</v>
      </c>
    </row>
    <row r="26" spans="1:10">
      <c r="A26">
        <v>8</v>
      </c>
      <c r="B26">
        <v>-91.165000000000006</v>
      </c>
      <c r="C26">
        <v>559</v>
      </c>
      <c r="D26">
        <v>120000</v>
      </c>
      <c r="E26">
        <v>74</v>
      </c>
      <c r="F26" s="3">
        <v>58.556670677279321</v>
      </c>
    </row>
    <row r="27" spans="1:10">
      <c r="A27">
        <v>9</v>
      </c>
      <c r="B27">
        <v>-91.049000000000007</v>
      </c>
      <c r="C27">
        <v>559</v>
      </c>
      <c r="D27">
        <v>120000</v>
      </c>
      <c r="E27">
        <v>75</v>
      </c>
      <c r="F27" s="3">
        <v>70.765624671891956</v>
      </c>
    </row>
    <row r="28" spans="1:10">
      <c r="A28">
        <v>10</v>
      </c>
      <c r="B28">
        <v>-90.933999999999997</v>
      </c>
      <c r="C28">
        <v>559</v>
      </c>
      <c r="D28">
        <v>120000</v>
      </c>
      <c r="E28">
        <v>87</v>
      </c>
      <c r="F28" s="3">
        <v>91.320564738641892</v>
      </c>
    </row>
    <row r="29" spans="1:10">
      <c r="A29">
        <v>11</v>
      </c>
      <c r="B29">
        <v>-90.823999999999998</v>
      </c>
      <c r="C29">
        <v>559</v>
      </c>
      <c r="D29">
        <v>120000</v>
      </c>
      <c r="E29">
        <v>108</v>
      </c>
      <c r="F29" s="3">
        <v>120.356086367118</v>
      </c>
    </row>
    <row r="30" spans="1:10">
      <c r="A30">
        <v>12</v>
      </c>
      <c r="B30">
        <v>-90.709000000000003</v>
      </c>
      <c r="C30">
        <v>559</v>
      </c>
      <c r="D30">
        <v>120000</v>
      </c>
      <c r="E30">
        <v>154</v>
      </c>
      <c r="F30" s="3">
        <v>159.24202717974768</v>
      </c>
    </row>
    <row r="31" spans="1:10">
      <c r="A31">
        <v>13</v>
      </c>
      <c r="B31">
        <v>-90.594999999999999</v>
      </c>
      <c r="C31">
        <v>559</v>
      </c>
      <c r="D31">
        <v>120000</v>
      </c>
      <c r="E31">
        <v>200</v>
      </c>
      <c r="F31" s="3">
        <v>201.01349012764064</v>
      </c>
    </row>
    <row r="32" spans="1:10">
      <c r="A32">
        <v>14</v>
      </c>
      <c r="B32">
        <v>-90.486999999999995</v>
      </c>
      <c r="C32">
        <v>559</v>
      </c>
      <c r="D32">
        <v>120000</v>
      </c>
      <c r="E32">
        <v>256</v>
      </c>
      <c r="F32" s="3">
        <v>235.4300198221639</v>
      </c>
    </row>
    <row r="33" spans="1:6">
      <c r="A33">
        <v>15</v>
      </c>
      <c r="B33">
        <v>-90.372</v>
      </c>
      <c r="C33">
        <v>559</v>
      </c>
      <c r="D33">
        <v>120000</v>
      </c>
      <c r="E33">
        <v>263</v>
      </c>
      <c r="F33" s="3">
        <v>257.18917795520895</v>
      </c>
    </row>
    <row r="34" spans="1:6">
      <c r="A34">
        <v>16</v>
      </c>
      <c r="B34">
        <v>-90.256</v>
      </c>
      <c r="C34">
        <v>559</v>
      </c>
      <c r="D34">
        <v>120000</v>
      </c>
      <c r="E34">
        <v>238</v>
      </c>
      <c r="F34" s="3">
        <v>257.20538748939595</v>
      </c>
    </row>
    <row r="35" spans="1:6">
      <c r="A35">
        <v>17</v>
      </c>
      <c r="B35">
        <v>-90.14</v>
      </c>
      <c r="C35">
        <v>559</v>
      </c>
      <c r="D35">
        <v>120000</v>
      </c>
      <c r="E35">
        <v>250</v>
      </c>
      <c r="F35" s="3">
        <v>235.36596703533593</v>
      </c>
    </row>
    <row r="36" spans="1:6">
      <c r="A36">
        <v>18</v>
      </c>
      <c r="B36">
        <v>-90.025000000000006</v>
      </c>
      <c r="C36">
        <v>559</v>
      </c>
      <c r="D36">
        <v>120000</v>
      </c>
      <c r="E36">
        <v>197</v>
      </c>
      <c r="F36" s="3">
        <v>198.92767411065782</v>
      </c>
    </row>
    <row r="37" spans="1:6">
      <c r="A37">
        <v>19</v>
      </c>
      <c r="B37">
        <v>-89.918999999999997</v>
      </c>
      <c r="C37">
        <v>559</v>
      </c>
      <c r="D37">
        <v>120000</v>
      </c>
      <c r="E37">
        <v>160</v>
      </c>
      <c r="F37" s="3">
        <v>160.9220287214128</v>
      </c>
    </row>
    <row r="38" spans="1:6">
      <c r="A38">
        <v>20</v>
      </c>
      <c r="B38">
        <v>-89.805999999999997</v>
      </c>
      <c r="C38">
        <v>559</v>
      </c>
      <c r="D38">
        <v>120000</v>
      </c>
      <c r="E38">
        <v>132</v>
      </c>
      <c r="F38" s="3">
        <v>123.91008864635451</v>
      </c>
    </row>
    <row r="39" spans="1:6">
      <c r="A39">
        <v>21</v>
      </c>
      <c r="B39">
        <v>-89.691000000000003</v>
      </c>
      <c r="C39">
        <v>559</v>
      </c>
      <c r="D39">
        <v>120000</v>
      </c>
      <c r="E39">
        <v>80</v>
      </c>
      <c r="F39" s="3">
        <v>95.023040129606485</v>
      </c>
    </row>
    <row r="40" spans="1:6">
      <c r="A40">
        <v>22</v>
      </c>
      <c r="B40">
        <v>-89.576999999999998</v>
      </c>
      <c r="C40">
        <v>559</v>
      </c>
      <c r="D40">
        <v>120000</v>
      </c>
      <c r="E40">
        <v>77</v>
      </c>
      <c r="F40" s="3">
        <v>76.239479966573654</v>
      </c>
    </row>
    <row r="41" spans="1:6">
      <c r="A41">
        <v>23</v>
      </c>
      <c r="B41">
        <v>-89.457999999999998</v>
      </c>
      <c r="C41">
        <v>559</v>
      </c>
      <c r="D41">
        <v>120000</v>
      </c>
      <c r="E41">
        <v>75</v>
      </c>
      <c r="F41" s="3">
        <v>65.266572113767253</v>
      </c>
    </row>
    <row r="42" spans="1:6">
      <c r="A42">
        <v>24</v>
      </c>
      <c r="B42">
        <v>-89.341999999999999</v>
      </c>
      <c r="C42">
        <v>559</v>
      </c>
      <c r="D42">
        <v>120000</v>
      </c>
      <c r="E42">
        <v>68</v>
      </c>
      <c r="F42" s="3">
        <v>60.224235196952741</v>
      </c>
    </row>
    <row r="43" spans="1:6">
      <c r="A43">
        <v>25</v>
      </c>
      <c r="B43">
        <v>-89.234999999999999</v>
      </c>
      <c r="C43">
        <v>559</v>
      </c>
      <c r="D43">
        <v>120000</v>
      </c>
      <c r="E43">
        <v>62</v>
      </c>
      <c r="F43" s="3">
        <v>58.371952008212183</v>
      </c>
    </row>
    <row r="44" spans="1:6">
      <c r="A44">
        <v>26</v>
      </c>
      <c r="B44">
        <v>-89.13</v>
      </c>
      <c r="C44">
        <v>559</v>
      </c>
      <c r="D44">
        <v>120000</v>
      </c>
      <c r="E44">
        <v>62</v>
      </c>
      <c r="F44" s="3">
        <v>57.864229466481298</v>
      </c>
    </row>
    <row r="45" spans="1:6">
      <c r="A45">
        <v>27</v>
      </c>
      <c r="B45">
        <v>-89.016000000000005</v>
      </c>
      <c r="C45">
        <v>559</v>
      </c>
      <c r="D45">
        <v>120000</v>
      </c>
      <c r="E45">
        <v>61</v>
      </c>
      <c r="F45" s="3">
        <v>57.968863704395403</v>
      </c>
    </row>
    <row r="46" spans="1:6">
      <c r="A46">
        <v>28</v>
      </c>
      <c r="B46">
        <v>-88.896000000000001</v>
      </c>
      <c r="C46">
        <v>559</v>
      </c>
      <c r="D46">
        <v>120000</v>
      </c>
      <c r="E46">
        <v>60</v>
      </c>
      <c r="F46" s="3">
        <v>58.362190866313327</v>
      </c>
    </row>
    <row r="47" spans="1:6">
      <c r="A47">
        <v>29</v>
      </c>
      <c r="B47">
        <v>-88.790999999999997</v>
      </c>
      <c r="C47">
        <v>559</v>
      </c>
      <c r="D47">
        <v>120000</v>
      </c>
      <c r="E47">
        <v>63</v>
      </c>
      <c r="F47" s="3">
        <v>58.785970702448516</v>
      </c>
    </row>
    <row r="48" spans="1:6">
      <c r="A48">
        <v>30</v>
      </c>
      <c r="B48">
        <v>-88.671999999999997</v>
      </c>
      <c r="C48">
        <v>559</v>
      </c>
      <c r="D48">
        <v>120000</v>
      </c>
      <c r="E48">
        <v>61</v>
      </c>
      <c r="F48" s="3">
        <v>59.292414596520715</v>
      </c>
    </row>
    <row r="49" spans="1:6">
      <c r="A49">
        <v>31</v>
      </c>
      <c r="B49">
        <v>-88.56</v>
      </c>
      <c r="C49">
        <v>559</v>
      </c>
      <c r="D49">
        <v>120000</v>
      </c>
      <c r="E49">
        <v>47</v>
      </c>
      <c r="F49" s="3">
        <v>59.775923772960354</v>
      </c>
    </row>
    <row r="50" spans="1:6">
      <c r="A50">
        <v>32</v>
      </c>
      <c r="B50">
        <v>-88.451999999999998</v>
      </c>
      <c r="C50">
        <v>559</v>
      </c>
      <c r="D50">
        <v>120000</v>
      </c>
      <c r="E50">
        <v>52</v>
      </c>
      <c r="F50" s="3">
        <v>60.243621798412036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95</v>
      </c>
      <c r="B68" t="s">
        <v>74</v>
      </c>
      <c r="C68" t="s">
        <v>77</v>
      </c>
      <c r="D68" t="s">
        <v>94</v>
      </c>
      <c r="E68" t="s">
        <v>93</v>
      </c>
      <c r="F68" t="s">
        <v>114</v>
      </c>
    </row>
    <row r="69" spans="1:10">
      <c r="A69">
        <v>1</v>
      </c>
      <c r="B69">
        <v>-91.947999999999993</v>
      </c>
      <c r="C69">
        <v>563</v>
      </c>
      <c r="D69">
        <v>120000</v>
      </c>
      <c r="E69">
        <v>52</v>
      </c>
      <c r="F69" s="3">
        <v>55.273470773828322</v>
      </c>
      <c r="J69" t="s">
        <v>126</v>
      </c>
    </row>
    <row r="70" spans="1:10">
      <c r="A70">
        <v>2</v>
      </c>
      <c r="B70">
        <v>-91.838999999999999</v>
      </c>
      <c r="C70">
        <v>563</v>
      </c>
      <c r="D70">
        <v>120000</v>
      </c>
      <c r="E70">
        <v>37</v>
      </c>
      <c r="F70" s="3">
        <v>55.504485796492155</v>
      </c>
    </row>
    <row r="71" spans="1:10">
      <c r="A71">
        <v>3</v>
      </c>
      <c r="B71">
        <v>-91.724000000000004</v>
      </c>
      <c r="C71">
        <v>563</v>
      </c>
      <c r="D71">
        <v>120000</v>
      </c>
      <c r="E71">
        <v>65</v>
      </c>
      <c r="F71" s="3">
        <v>55.75760517428612</v>
      </c>
    </row>
    <row r="72" spans="1:10">
      <c r="A72">
        <v>4</v>
      </c>
      <c r="B72">
        <v>-91.611999999999995</v>
      </c>
      <c r="C72">
        <v>563</v>
      </c>
      <c r="D72">
        <v>120000</v>
      </c>
      <c r="E72">
        <v>57</v>
      </c>
      <c r="F72" s="3">
        <v>56.042540659136691</v>
      </c>
    </row>
    <row r="73" spans="1:10">
      <c r="A73">
        <v>5</v>
      </c>
      <c r="B73">
        <v>-91.5</v>
      </c>
      <c r="C73">
        <v>563</v>
      </c>
      <c r="D73">
        <v>120000</v>
      </c>
      <c r="E73">
        <v>67</v>
      </c>
      <c r="F73" s="3">
        <v>56.464871033698657</v>
      </c>
    </row>
    <row r="74" spans="1:10">
      <c r="A74">
        <v>6</v>
      </c>
      <c r="B74">
        <v>-91.394000000000005</v>
      </c>
      <c r="C74">
        <v>563</v>
      </c>
      <c r="D74">
        <v>120000</v>
      </c>
      <c r="E74">
        <v>64</v>
      </c>
      <c r="F74" s="3">
        <v>57.249586215011362</v>
      </c>
    </row>
    <row r="75" spans="1:10">
      <c r="A75">
        <v>7</v>
      </c>
      <c r="B75">
        <v>-91.281000000000006</v>
      </c>
      <c r="C75">
        <v>563</v>
      </c>
      <c r="D75">
        <v>120000</v>
      </c>
      <c r="E75">
        <v>81</v>
      </c>
      <c r="F75" s="3">
        <v>59.184375240677241</v>
      </c>
    </row>
    <row r="76" spans="1:10">
      <c r="A76">
        <v>8</v>
      </c>
      <c r="B76">
        <v>-91.165000000000006</v>
      </c>
      <c r="C76">
        <v>563</v>
      </c>
      <c r="D76">
        <v>120000</v>
      </c>
      <c r="E76">
        <v>57</v>
      </c>
      <c r="F76" s="3">
        <v>63.903145622780919</v>
      </c>
    </row>
    <row r="77" spans="1:10">
      <c r="A77">
        <v>9</v>
      </c>
      <c r="B77">
        <v>-91.049000000000007</v>
      </c>
      <c r="C77">
        <v>563</v>
      </c>
      <c r="D77">
        <v>120000</v>
      </c>
      <c r="E77">
        <v>72</v>
      </c>
      <c r="F77" s="3">
        <v>74.1364471078832</v>
      </c>
    </row>
    <row r="78" spans="1:10">
      <c r="A78">
        <v>10</v>
      </c>
      <c r="B78">
        <v>-90.933999999999997</v>
      </c>
      <c r="C78">
        <v>563</v>
      </c>
      <c r="D78">
        <v>120000</v>
      </c>
      <c r="E78">
        <v>94</v>
      </c>
      <c r="F78" s="3">
        <v>93.2181640948981</v>
      </c>
    </row>
    <row r="79" spans="1:10">
      <c r="A79">
        <v>11</v>
      </c>
      <c r="B79">
        <v>-90.823999999999998</v>
      </c>
      <c r="C79">
        <v>563</v>
      </c>
      <c r="D79">
        <v>120000</v>
      </c>
      <c r="E79">
        <v>116</v>
      </c>
      <c r="F79" s="3">
        <v>122.22448272968875</v>
      </c>
    </row>
    <row r="80" spans="1:10">
      <c r="A80">
        <v>12</v>
      </c>
      <c r="B80">
        <v>-90.709000000000003</v>
      </c>
      <c r="C80">
        <v>563</v>
      </c>
      <c r="D80">
        <v>120000</v>
      </c>
      <c r="E80">
        <v>165</v>
      </c>
      <c r="F80" s="3">
        <v>162.92701982760221</v>
      </c>
    </row>
    <row r="81" spans="1:6">
      <c r="A81">
        <v>13</v>
      </c>
      <c r="B81">
        <v>-90.594999999999999</v>
      </c>
      <c r="C81">
        <v>563</v>
      </c>
      <c r="D81">
        <v>120000</v>
      </c>
      <c r="E81">
        <v>208</v>
      </c>
      <c r="F81" s="3">
        <v>207.3217945210929</v>
      </c>
    </row>
    <row r="82" spans="1:6">
      <c r="A82">
        <v>14</v>
      </c>
      <c r="B82">
        <v>-90.486999999999995</v>
      </c>
      <c r="C82">
        <v>563</v>
      </c>
      <c r="D82">
        <v>120000</v>
      </c>
      <c r="E82">
        <v>250</v>
      </c>
      <c r="F82" s="3">
        <v>242.75711333508676</v>
      </c>
    </row>
    <row r="83" spans="1:6">
      <c r="A83">
        <v>15</v>
      </c>
      <c r="B83">
        <v>-90.372</v>
      </c>
      <c r="C83">
        <v>563</v>
      </c>
      <c r="D83">
        <v>120000</v>
      </c>
      <c r="E83">
        <v>263</v>
      </c>
      <c r="F83" s="3">
        <v>261.7098492749696</v>
      </c>
    </row>
    <row r="84" spans="1:6">
      <c r="A84">
        <v>16</v>
      </c>
      <c r="B84">
        <v>-90.256</v>
      </c>
      <c r="C84">
        <v>563</v>
      </c>
      <c r="D84">
        <v>120000</v>
      </c>
      <c r="E84">
        <v>249</v>
      </c>
      <c r="F84" s="3">
        <v>254.52462728596123</v>
      </c>
    </row>
    <row r="85" spans="1:6">
      <c r="A85">
        <v>17</v>
      </c>
      <c r="B85">
        <v>-90.14</v>
      </c>
      <c r="C85">
        <v>563</v>
      </c>
      <c r="D85">
        <v>120000</v>
      </c>
      <c r="E85">
        <v>234</v>
      </c>
      <c r="F85" s="3">
        <v>223.74856010590486</v>
      </c>
    </row>
    <row r="86" spans="1:6">
      <c r="A86">
        <v>18</v>
      </c>
      <c r="B86">
        <v>-90.025000000000006</v>
      </c>
      <c r="C86">
        <v>563</v>
      </c>
      <c r="D86">
        <v>120000</v>
      </c>
      <c r="E86">
        <v>168</v>
      </c>
      <c r="F86" s="3">
        <v>180.74023622201022</v>
      </c>
    </row>
    <row r="87" spans="1:6">
      <c r="A87">
        <v>19</v>
      </c>
      <c r="B87">
        <v>-89.918999999999997</v>
      </c>
      <c r="C87">
        <v>563</v>
      </c>
      <c r="D87">
        <v>120000</v>
      </c>
      <c r="E87">
        <v>139</v>
      </c>
      <c r="F87" s="3">
        <v>141.04254271429573</v>
      </c>
    </row>
    <row r="88" spans="1:6">
      <c r="A88">
        <v>20</v>
      </c>
      <c r="B88">
        <v>-89.805999999999997</v>
      </c>
      <c r="C88">
        <v>563</v>
      </c>
      <c r="D88">
        <v>120000</v>
      </c>
      <c r="E88">
        <v>109</v>
      </c>
      <c r="F88" s="3">
        <v>106.82624773131421</v>
      </c>
    </row>
    <row r="89" spans="1:6">
      <c r="A89">
        <v>21</v>
      </c>
      <c r="B89">
        <v>-89.691000000000003</v>
      </c>
      <c r="C89">
        <v>563</v>
      </c>
      <c r="D89">
        <v>120000</v>
      </c>
      <c r="E89">
        <v>90</v>
      </c>
      <c r="F89" s="3">
        <v>83.59099031971877</v>
      </c>
    </row>
    <row r="90" spans="1:6">
      <c r="A90">
        <v>22</v>
      </c>
      <c r="B90">
        <v>-89.576999999999998</v>
      </c>
      <c r="C90">
        <v>563</v>
      </c>
      <c r="D90">
        <v>120000</v>
      </c>
      <c r="E90">
        <v>73</v>
      </c>
      <c r="F90" s="3">
        <v>70.674637360969484</v>
      </c>
    </row>
    <row r="91" spans="1:6">
      <c r="A91">
        <v>23</v>
      </c>
      <c r="B91">
        <v>-89.457999999999998</v>
      </c>
      <c r="C91">
        <v>563</v>
      </c>
      <c r="D91">
        <v>120000</v>
      </c>
      <c r="E91">
        <v>63</v>
      </c>
      <c r="F91" s="3">
        <v>64.367261120485196</v>
      </c>
    </row>
    <row r="92" spans="1:6">
      <c r="A92">
        <v>24</v>
      </c>
      <c r="B92">
        <v>-89.341999999999999</v>
      </c>
      <c r="C92">
        <v>563</v>
      </c>
      <c r="D92">
        <v>120000</v>
      </c>
      <c r="E92">
        <v>74</v>
      </c>
      <c r="F92" s="3">
        <v>62.025451618859606</v>
      </c>
    </row>
    <row r="93" spans="1:6">
      <c r="A93">
        <v>25</v>
      </c>
      <c r="B93">
        <v>-89.234999999999999</v>
      </c>
      <c r="C93">
        <v>563</v>
      </c>
      <c r="D93">
        <v>120000</v>
      </c>
      <c r="E93">
        <v>64</v>
      </c>
      <c r="F93" s="3">
        <v>61.378059695603405</v>
      </c>
    </row>
    <row r="94" spans="1:6">
      <c r="A94">
        <v>26</v>
      </c>
      <c r="B94">
        <v>-89.13</v>
      </c>
      <c r="C94">
        <v>563</v>
      </c>
      <c r="D94">
        <v>120000</v>
      </c>
      <c r="E94">
        <v>57</v>
      </c>
      <c r="F94" s="3">
        <v>61.307527205074599</v>
      </c>
    </row>
    <row r="95" spans="1:6">
      <c r="A95">
        <v>27</v>
      </c>
      <c r="B95">
        <v>-89.016000000000005</v>
      </c>
      <c r="C95">
        <v>563</v>
      </c>
      <c r="D95">
        <v>120000</v>
      </c>
      <c r="E95">
        <v>79</v>
      </c>
      <c r="F95" s="3">
        <v>61.454360039469101</v>
      </c>
    </row>
    <row r="96" spans="1:6">
      <c r="A96">
        <v>28</v>
      </c>
      <c r="B96">
        <v>-88.896000000000001</v>
      </c>
      <c r="C96">
        <v>563</v>
      </c>
      <c r="D96">
        <v>120000</v>
      </c>
      <c r="E96">
        <v>61</v>
      </c>
      <c r="F96" s="3">
        <v>61.683453830594431</v>
      </c>
    </row>
    <row r="97" spans="1:6">
      <c r="A97">
        <v>29</v>
      </c>
      <c r="B97">
        <v>-88.790999999999997</v>
      </c>
      <c r="C97">
        <v>563</v>
      </c>
      <c r="D97">
        <v>120000</v>
      </c>
      <c r="E97">
        <v>62</v>
      </c>
      <c r="F97" s="3">
        <v>61.89965965741029</v>
      </c>
    </row>
    <row r="98" spans="1:6">
      <c r="A98">
        <v>30</v>
      </c>
      <c r="B98">
        <v>-88.671999999999997</v>
      </c>
      <c r="C98">
        <v>563</v>
      </c>
      <c r="D98">
        <v>120000</v>
      </c>
      <c r="E98">
        <v>51</v>
      </c>
      <c r="F98" s="3">
        <v>62.14849101237369</v>
      </c>
    </row>
    <row r="99" spans="1:6">
      <c r="A99">
        <v>31</v>
      </c>
      <c r="B99">
        <v>-88.56</v>
      </c>
      <c r="C99">
        <v>563</v>
      </c>
      <c r="D99">
        <v>120000</v>
      </c>
      <c r="E99">
        <v>68</v>
      </c>
      <c r="F99" s="3">
        <v>62.38341353676455</v>
      </c>
    </row>
    <row r="100" spans="1:6">
      <c r="A100">
        <v>32</v>
      </c>
      <c r="B100">
        <v>-88.451999999999998</v>
      </c>
      <c r="C100">
        <v>563</v>
      </c>
      <c r="D100">
        <v>120000</v>
      </c>
      <c r="E100">
        <v>51</v>
      </c>
      <c r="F100" s="3">
        <v>62.610055048361033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95</v>
      </c>
      <c r="B118" t="s">
        <v>74</v>
      </c>
      <c r="C118" t="s">
        <v>77</v>
      </c>
      <c r="D118" t="s">
        <v>94</v>
      </c>
      <c r="E118" t="s">
        <v>93</v>
      </c>
      <c r="F118" t="s">
        <v>114</v>
      </c>
    </row>
    <row r="119" spans="1:10">
      <c r="A119">
        <v>1</v>
      </c>
      <c r="B119">
        <v>-91.947999999999993</v>
      </c>
      <c r="C119">
        <v>562</v>
      </c>
      <c r="D119">
        <v>120000</v>
      </c>
      <c r="E119">
        <v>51</v>
      </c>
      <c r="F119" s="3">
        <v>50.702478203574387</v>
      </c>
      <c r="J119" t="s">
        <v>127</v>
      </c>
    </row>
    <row r="120" spans="1:10">
      <c r="A120">
        <v>2</v>
      </c>
      <c r="B120">
        <v>-91.838999999999999</v>
      </c>
      <c r="C120">
        <v>562</v>
      </c>
      <c r="D120">
        <v>120000</v>
      </c>
      <c r="E120">
        <v>28</v>
      </c>
      <c r="F120" s="3">
        <v>51.161228947160296</v>
      </c>
    </row>
    <row r="121" spans="1:10">
      <c r="A121">
        <v>3</v>
      </c>
      <c r="B121">
        <v>-91.724000000000004</v>
      </c>
      <c r="C121">
        <v>562</v>
      </c>
      <c r="D121">
        <v>120000</v>
      </c>
      <c r="E121">
        <v>54</v>
      </c>
      <c r="F121" s="3">
        <v>51.649120675160546</v>
      </c>
    </row>
    <row r="122" spans="1:10">
      <c r="A122">
        <v>4</v>
      </c>
      <c r="B122">
        <v>-91.611999999999995</v>
      </c>
      <c r="C122">
        <v>562</v>
      </c>
      <c r="D122">
        <v>120000</v>
      </c>
      <c r="E122">
        <v>56</v>
      </c>
      <c r="F122" s="3">
        <v>52.142187946163475</v>
      </c>
    </row>
    <row r="123" spans="1:10">
      <c r="A123">
        <v>5</v>
      </c>
      <c r="B123">
        <v>-91.5</v>
      </c>
      <c r="C123">
        <v>562</v>
      </c>
      <c r="D123">
        <v>120000</v>
      </c>
      <c r="E123">
        <v>75</v>
      </c>
      <c r="F123" s="3">
        <v>52.706880737214455</v>
      </c>
    </row>
    <row r="124" spans="1:10">
      <c r="A124">
        <v>6</v>
      </c>
      <c r="B124">
        <v>-91.394000000000005</v>
      </c>
      <c r="C124">
        <v>562</v>
      </c>
      <c r="D124">
        <v>120000</v>
      </c>
      <c r="E124">
        <v>57</v>
      </c>
      <c r="F124" s="3">
        <v>53.4639226109988</v>
      </c>
    </row>
    <row r="125" spans="1:10">
      <c r="A125">
        <v>7</v>
      </c>
      <c r="B125">
        <v>-91.281000000000006</v>
      </c>
      <c r="C125">
        <v>562</v>
      </c>
      <c r="D125">
        <v>120000</v>
      </c>
      <c r="E125">
        <v>63</v>
      </c>
      <c r="F125" s="3">
        <v>54.973198180556025</v>
      </c>
    </row>
    <row r="126" spans="1:10">
      <c r="A126">
        <v>8</v>
      </c>
      <c r="B126">
        <v>-91.165000000000006</v>
      </c>
      <c r="C126">
        <v>562</v>
      </c>
      <c r="D126">
        <v>120000</v>
      </c>
      <c r="E126">
        <v>71</v>
      </c>
      <c r="F126" s="3">
        <v>58.45101660050863</v>
      </c>
    </row>
    <row r="127" spans="1:10">
      <c r="A127">
        <v>9</v>
      </c>
      <c r="B127">
        <v>-91.049000000000007</v>
      </c>
      <c r="C127">
        <v>562</v>
      </c>
      <c r="D127">
        <v>120000</v>
      </c>
      <c r="E127">
        <v>78</v>
      </c>
      <c r="F127" s="3">
        <v>66.22083078572085</v>
      </c>
    </row>
    <row r="128" spans="1:10">
      <c r="A128">
        <v>10</v>
      </c>
      <c r="B128">
        <v>-90.933999999999997</v>
      </c>
      <c r="C128">
        <v>562</v>
      </c>
      <c r="D128">
        <v>120000</v>
      </c>
      <c r="E128">
        <v>89</v>
      </c>
      <c r="F128" s="3">
        <v>81.601374689084778</v>
      </c>
    </row>
    <row r="129" spans="1:6">
      <c r="A129">
        <v>11</v>
      </c>
      <c r="B129">
        <v>-90.823999999999998</v>
      </c>
      <c r="C129">
        <v>562</v>
      </c>
      <c r="D129">
        <v>120000</v>
      </c>
      <c r="E129">
        <v>128</v>
      </c>
      <c r="F129" s="3">
        <v>106.58654858055958</v>
      </c>
    </row>
    <row r="130" spans="1:6">
      <c r="A130">
        <v>12</v>
      </c>
      <c r="B130">
        <v>-90.709000000000003</v>
      </c>
      <c r="C130">
        <v>562</v>
      </c>
      <c r="D130">
        <v>120000</v>
      </c>
      <c r="E130">
        <v>127</v>
      </c>
      <c r="F130" s="3">
        <v>144.17146762036231</v>
      </c>
    </row>
    <row r="131" spans="1:6">
      <c r="A131">
        <v>13</v>
      </c>
      <c r="B131">
        <v>-90.594999999999999</v>
      </c>
      <c r="C131">
        <v>562</v>
      </c>
      <c r="D131">
        <v>120000</v>
      </c>
      <c r="E131">
        <v>182</v>
      </c>
      <c r="F131" s="3">
        <v>188.37890895219513</v>
      </c>
    </row>
    <row r="132" spans="1:6">
      <c r="A132">
        <v>14</v>
      </c>
      <c r="B132">
        <v>-90.486999999999995</v>
      </c>
      <c r="C132">
        <v>562</v>
      </c>
      <c r="D132">
        <v>120000</v>
      </c>
      <c r="E132">
        <v>199</v>
      </c>
      <c r="F132" s="3">
        <v>227.05736502235303</v>
      </c>
    </row>
    <row r="133" spans="1:6">
      <c r="A133">
        <v>15</v>
      </c>
      <c r="B133">
        <v>-90.372</v>
      </c>
      <c r="C133">
        <v>562</v>
      </c>
      <c r="D133">
        <v>120000</v>
      </c>
      <c r="E133">
        <v>276</v>
      </c>
      <c r="F133" s="3">
        <v>252.1582907771521</v>
      </c>
    </row>
    <row r="134" spans="1:6">
      <c r="A134">
        <v>16</v>
      </c>
      <c r="B134">
        <v>-90.256</v>
      </c>
      <c r="C134">
        <v>562</v>
      </c>
      <c r="D134">
        <v>120000</v>
      </c>
      <c r="E134">
        <v>249</v>
      </c>
      <c r="F134" s="3">
        <v>251.56207029492836</v>
      </c>
    </row>
    <row r="135" spans="1:6">
      <c r="A135">
        <v>17</v>
      </c>
      <c r="B135">
        <v>-90.14</v>
      </c>
      <c r="C135">
        <v>562</v>
      </c>
      <c r="D135">
        <v>120000</v>
      </c>
      <c r="E135">
        <v>256</v>
      </c>
      <c r="F135" s="3">
        <v>225.39187835249842</v>
      </c>
    </row>
    <row r="136" spans="1:6">
      <c r="A136">
        <v>18</v>
      </c>
      <c r="B136">
        <v>-90.025000000000006</v>
      </c>
      <c r="C136">
        <v>562</v>
      </c>
      <c r="D136">
        <v>120000</v>
      </c>
      <c r="E136">
        <v>190</v>
      </c>
      <c r="F136" s="3">
        <v>184.1431100297207</v>
      </c>
    </row>
    <row r="137" spans="1:6">
      <c r="A137">
        <v>19</v>
      </c>
      <c r="B137">
        <v>-89.918999999999997</v>
      </c>
      <c r="C137">
        <v>562</v>
      </c>
      <c r="D137">
        <v>120000</v>
      </c>
      <c r="E137">
        <v>137</v>
      </c>
      <c r="F137" s="3">
        <v>144.20100438175484</v>
      </c>
    </row>
    <row r="138" spans="1:6">
      <c r="A138">
        <v>20</v>
      </c>
      <c r="B138">
        <v>-89.805999999999997</v>
      </c>
      <c r="C138">
        <v>562</v>
      </c>
      <c r="D138">
        <v>120000</v>
      </c>
      <c r="E138">
        <v>100</v>
      </c>
      <c r="F138" s="3">
        <v>108.94762182403004</v>
      </c>
    </row>
    <row r="139" spans="1:6">
      <c r="A139">
        <v>21</v>
      </c>
      <c r="B139">
        <v>-89.691000000000003</v>
      </c>
      <c r="C139">
        <v>562</v>
      </c>
      <c r="D139">
        <v>120000</v>
      </c>
      <c r="E139">
        <v>75</v>
      </c>
      <c r="F139" s="3">
        <v>84.787897063845989</v>
      </c>
    </row>
    <row r="140" spans="1:6">
      <c r="A140">
        <v>22</v>
      </c>
      <c r="B140">
        <v>-89.576999999999998</v>
      </c>
      <c r="C140">
        <v>562</v>
      </c>
      <c r="D140">
        <v>120000</v>
      </c>
      <c r="E140">
        <v>74</v>
      </c>
      <c r="F140" s="3">
        <v>71.433844239423976</v>
      </c>
    </row>
    <row r="141" spans="1:6">
      <c r="A141">
        <v>23</v>
      </c>
      <c r="B141">
        <v>-89.457999999999998</v>
      </c>
      <c r="C141">
        <v>562</v>
      </c>
      <c r="D141">
        <v>120000</v>
      </c>
      <c r="E141">
        <v>62</v>
      </c>
      <c r="F141" s="3">
        <v>65.089945806430109</v>
      </c>
    </row>
    <row r="142" spans="1:6">
      <c r="A142">
        <v>24</v>
      </c>
      <c r="B142">
        <v>-89.341999999999999</v>
      </c>
      <c r="C142">
        <v>562</v>
      </c>
      <c r="D142">
        <v>120000</v>
      </c>
      <c r="E142">
        <v>66</v>
      </c>
      <c r="F142" s="3">
        <v>62.921974315932857</v>
      </c>
    </row>
    <row r="143" spans="1:6">
      <c r="A143">
        <v>25</v>
      </c>
      <c r="B143">
        <v>-89.234999999999999</v>
      </c>
      <c r="C143">
        <v>562</v>
      </c>
      <c r="D143">
        <v>120000</v>
      </c>
      <c r="E143">
        <v>78</v>
      </c>
      <c r="F143" s="3">
        <v>62.496335016779348</v>
      </c>
    </row>
    <row r="144" spans="1:6">
      <c r="A144">
        <v>26</v>
      </c>
      <c r="B144">
        <v>-89.13</v>
      </c>
      <c r="C144">
        <v>562</v>
      </c>
      <c r="D144">
        <v>120000</v>
      </c>
      <c r="E144">
        <v>59</v>
      </c>
      <c r="F144" s="3">
        <v>62.653673360939088</v>
      </c>
    </row>
    <row r="145" spans="1:6">
      <c r="A145">
        <v>27</v>
      </c>
      <c r="B145">
        <v>-89.016000000000005</v>
      </c>
      <c r="C145">
        <v>562</v>
      </c>
      <c r="D145">
        <v>120000</v>
      </c>
      <c r="E145">
        <v>56</v>
      </c>
      <c r="F145" s="3">
        <v>63.045577871330906</v>
      </c>
    </row>
    <row r="146" spans="1:6">
      <c r="A146">
        <v>28</v>
      </c>
      <c r="B146">
        <v>-88.896000000000001</v>
      </c>
      <c r="C146">
        <v>562</v>
      </c>
      <c r="D146">
        <v>120000</v>
      </c>
      <c r="E146">
        <v>57</v>
      </c>
      <c r="F146" s="3">
        <v>63.529248464192676</v>
      </c>
    </row>
    <row r="147" spans="1:6">
      <c r="A147">
        <v>29</v>
      </c>
      <c r="B147">
        <v>-88.790999999999997</v>
      </c>
      <c r="C147">
        <v>562</v>
      </c>
      <c r="D147">
        <v>120000</v>
      </c>
      <c r="E147">
        <v>69</v>
      </c>
      <c r="F147" s="3">
        <v>63.966835032554769</v>
      </c>
    </row>
    <row r="148" spans="1:6">
      <c r="A148">
        <v>30</v>
      </c>
      <c r="B148">
        <v>-88.671999999999997</v>
      </c>
      <c r="C148">
        <v>562</v>
      </c>
      <c r="D148">
        <v>120000</v>
      </c>
      <c r="E148">
        <v>72</v>
      </c>
      <c r="F148" s="3">
        <v>64.466055370761993</v>
      </c>
    </row>
    <row r="149" spans="1:6">
      <c r="A149">
        <v>31</v>
      </c>
      <c r="B149">
        <v>-88.56</v>
      </c>
      <c r="C149">
        <v>562</v>
      </c>
      <c r="D149">
        <v>120000</v>
      </c>
      <c r="E149">
        <v>64</v>
      </c>
      <c r="F149" s="3">
        <v>64.936505842367495</v>
      </c>
    </row>
    <row r="150" spans="1:6">
      <c r="A150">
        <v>32</v>
      </c>
      <c r="B150">
        <v>-88.451999999999998</v>
      </c>
      <c r="C150">
        <v>562</v>
      </c>
      <c r="D150">
        <v>120000</v>
      </c>
      <c r="E150">
        <v>59</v>
      </c>
      <c r="F150" s="3">
        <v>65.390237998890754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95</v>
      </c>
      <c r="B168" t="s">
        <v>74</v>
      </c>
      <c r="C168" t="s">
        <v>77</v>
      </c>
      <c r="D168" t="s">
        <v>94</v>
      </c>
      <c r="E168" t="s">
        <v>93</v>
      </c>
      <c r="F168" t="s">
        <v>114</v>
      </c>
    </row>
    <row r="169" spans="1:10">
      <c r="A169">
        <v>1</v>
      </c>
      <c r="B169">
        <v>-91.947999999999993</v>
      </c>
      <c r="C169">
        <v>562</v>
      </c>
      <c r="D169">
        <v>120000</v>
      </c>
      <c r="E169">
        <v>46</v>
      </c>
      <c r="F169" s="3">
        <v>51.620475980817368</v>
      </c>
      <c r="J169" t="s">
        <v>128</v>
      </c>
    </row>
    <row r="170" spans="1:10">
      <c r="A170">
        <v>2</v>
      </c>
      <c r="B170">
        <v>-91.838999999999999</v>
      </c>
      <c r="C170">
        <v>562</v>
      </c>
      <c r="D170">
        <v>120000</v>
      </c>
      <c r="E170">
        <v>45</v>
      </c>
      <c r="F170" s="3">
        <v>51.821594257709265</v>
      </c>
    </row>
    <row r="171" spans="1:10">
      <c r="A171">
        <v>3</v>
      </c>
      <c r="B171">
        <v>-91.724000000000004</v>
      </c>
      <c r="C171">
        <v>562</v>
      </c>
      <c r="D171">
        <v>120000</v>
      </c>
      <c r="E171">
        <v>46</v>
      </c>
      <c r="F171" s="3">
        <v>52.141675110495541</v>
      </c>
    </row>
    <row r="172" spans="1:10">
      <c r="A172">
        <v>4</v>
      </c>
      <c r="B172">
        <v>-91.611999999999995</v>
      </c>
      <c r="C172">
        <v>562</v>
      </c>
      <c r="D172">
        <v>120000</v>
      </c>
      <c r="E172">
        <v>52</v>
      </c>
      <c r="F172" s="3">
        <v>52.714390831343025</v>
      </c>
    </row>
    <row r="173" spans="1:10">
      <c r="A173">
        <v>5</v>
      </c>
      <c r="B173">
        <v>-91.5</v>
      </c>
      <c r="C173">
        <v>562</v>
      </c>
      <c r="D173">
        <v>120000</v>
      </c>
      <c r="E173">
        <v>56</v>
      </c>
      <c r="F173" s="3">
        <v>53.863400745931685</v>
      </c>
    </row>
    <row r="174" spans="1:10">
      <c r="A174">
        <v>6</v>
      </c>
      <c r="B174">
        <v>-91.394000000000005</v>
      </c>
      <c r="C174">
        <v>562</v>
      </c>
      <c r="D174">
        <v>120000</v>
      </c>
      <c r="E174">
        <v>76</v>
      </c>
      <c r="F174" s="3">
        <v>56.006384332944712</v>
      </c>
    </row>
    <row r="175" spans="1:10">
      <c r="A175">
        <v>7</v>
      </c>
      <c r="B175">
        <v>-91.281000000000006</v>
      </c>
      <c r="C175">
        <v>562</v>
      </c>
      <c r="D175">
        <v>120000</v>
      </c>
      <c r="E175">
        <v>65</v>
      </c>
      <c r="F175" s="3">
        <v>60.332375663024095</v>
      </c>
    </row>
    <row r="176" spans="1:10">
      <c r="A176">
        <v>8</v>
      </c>
      <c r="B176">
        <v>-91.165000000000006</v>
      </c>
      <c r="C176">
        <v>562</v>
      </c>
      <c r="D176">
        <v>120000</v>
      </c>
      <c r="E176">
        <v>72</v>
      </c>
      <c r="F176" s="3">
        <v>68.345357671633451</v>
      </c>
    </row>
    <row r="177" spans="1:6">
      <c r="A177">
        <v>9</v>
      </c>
      <c r="B177">
        <v>-91.049000000000007</v>
      </c>
      <c r="C177">
        <v>562</v>
      </c>
      <c r="D177">
        <v>120000</v>
      </c>
      <c r="E177">
        <v>87</v>
      </c>
      <c r="F177" s="3">
        <v>81.617422032237755</v>
      </c>
    </row>
    <row r="178" spans="1:6">
      <c r="A178">
        <v>10</v>
      </c>
      <c r="B178">
        <v>-90.933999999999997</v>
      </c>
      <c r="C178">
        <v>562</v>
      </c>
      <c r="D178">
        <v>120000</v>
      </c>
      <c r="E178">
        <v>105</v>
      </c>
      <c r="F178" s="3">
        <v>101.25573609620326</v>
      </c>
    </row>
    <row r="179" spans="1:6">
      <c r="A179">
        <v>11</v>
      </c>
      <c r="B179">
        <v>-90.823999999999998</v>
      </c>
      <c r="C179">
        <v>562</v>
      </c>
      <c r="D179">
        <v>120000</v>
      </c>
      <c r="E179">
        <v>123</v>
      </c>
      <c r="F179" s="3">
        <v>126.20260278049231</v>
      </c>
    </row>
    <row r="180" spans="1:6">
      <c r="A180">
        <v>12</v>
      </c>
      <c r="B180">
        <v>-90.709000000000003</v>
      </c>
      <c r="C180">
        <v>562</v>
      </c>
      <c r="D180">
        <v>120000</v>
      </c>
      <c r="E180">
        <v>143</v>
      </c>
      <c r="F180" s="3">
        <v>156.98765419450456</v>
      </c>
    </row>
    <row r="181" spans="1:6">
      <c r="A181">
        <v>13</v>
      </c>
      <c r="B181">
        <v>-90.594999999999999</v>
      </c>
      <c r="C181">
        <v>562</v>
      </c>
      <c r="D181">
        <v>120000</v>
      </c>
      <c r="E181">
        <v>170</v>
      </c>
      <c r="F181" s="3">
        <v>188.33889344146428</v>
      </c>
    </row>
    <row r="182" spans="1:6">
      <c r="A182">
        <v>14</v>
      </c>
      <c r="B182">
        <v>-90.486999999999995</v>
      </c>
      <c r="C182">
        <v>562</v>
      </c>
      <c r="D182">
        <v>120000</v>
      </c>
      <c r="E182">
        <v>214</v>
      </c>
      <c r="F182" s="3">
        <v>213.80573812836886</v>
      </c>
    </row>
    <row r="183" spans="1:6">
      <c r="A183">
        <v>15</v>
      </c>
      <c r="B183">
        <v>-90.372</v>
      </c>
      <c r="C183">
        <v>562</v>
      </c>
      <c r="D183">
        <v>120000</v>
      </c>
      <c r="E183">
        <v>255</v>
      </c>
      <c r="F183" s="3">
        <v>230.92998941747436</v>
      </c>
    </row>
    <row r="184" spans="1:6">
      <c r="A184">
        <v>16</v>
      </c>
      <c r="B184">
        <v>-90.256</v>
      </c>
      <c r="C184">
        <v>562</v>
      </c>
      <c r="D184">
        <v>120000</v>
      </c>
      <c r="E184">
        <v>255</v>
      </c>
      <c r="F184" s="3">
        <v>233.82623902539908</v>
      </c>
    </row>
    <row r="185" spans="1:6">
      <c r="A185">
        <v>17</v>
      </c>
      <c r="B185">
        <v>-90.14</v>
      </c>
      <c r="C185">
        <v>562</v>
      </c>
      <c r="D185">
        <v>120000</v>
      </c>
      <c r="E185">
        <v>232</v>
      </c>
      <c r="F185" s="3">
        <v>221.61179739390468</v>
      </c>
    </row>
    <row r="186" spans="1:6">
      <c r="A186">
        <v>18</v>
      </c>
      <c r="B186">
        <v>-90.025000000000006</v>
      </c>
      <c r="C186">
        <v>562</v>
      </c>
      <c r="D186">
        <v>120000</v>
      </c>
      <c r="E186">
        <v>193</v>
      </c>
      <c r="F186" s="3">
        <v>197.55207430168423</v>
      </c>
    </row>
    <row r="187" spans="1:6">
      <c r="A187">
        <v>19</v>
      </c>
      <c r="B187">
        <v>-89.918999999999997</v>
      </c>
      <c r="C187">
        <v>562</v>
      </c>
      <c r="D187">
        <v>120000</v>
      </c>
      <c r="E187">
        <v>143</v>
      </c>
      <c r="F187" s="3">
        <v>169.47244087780595</v>
      </c>
    </row>
    <row r="188" spans="1:6">
      <c r="A188">
        <v>20</v>
      </c>
      <c r="B188">
        <v>-89.805999999999997</v>
      </c>
      <c r="C188">
        <v>562</v>
      </c>
      <c r="D188">
        <v>120000</v>
      </c>
      <c r="E188">
        <v>147</v>
      </c>
      <c r="F188" s="3">
        <v>138.65074306828669</v>
      </c>
    </row>
    <row r="189" spans="1:6">
      <c r="A189">
        <v>21</v>
      </c>
      <c r="B189">
        <v>-89.691000000000003</v>
      </c>
      <c r="C189">
        <v>562</v>
      </c>
      <c r="D189">
        <v>120000</v>
      </c>
      <c r="E189">
        <v>114</v>
      </c>
      <c r="F189" s="3">
        <v>110.86860493364841</v>
      </c>
    </row>
    <row r="190" spans="1:6">
      <c r="A190">
        <v>22</v>
      </c>
      <c r="B190">
        <v>-89.576999999999998</v>
      </c>
      <c r="C190">
        <v>562</v>
      </c>
      <c r="D190">
        <v>120000</v>
      </c>
      <c r="E190">
        <v>84</v>
      </c>
      <c r="F190" s="3">
        <v>89.445150724887924</v>
      </c>
    </row>
    <row r="191" spans="1:6">
      <c r="A191">
        <v>23</v>
      </c>
      <c r="B191">
        <v>-89.457999999999998</v>
      </c>
      <c r="C191">
        <v>562</v>
      </c>
      <c r="D191">
        <v>120000</v>
      </c>
      <c r="E191">
        <v>77</v>
      </c>
      <c r="F191" s="3">
        <v>74.064080023685605</v>
      </c>
    </row>
    <row r="192" spans="1:6">
      <c r="A192">
        <v>24</v>
      </c>
      <c r="B192">
        <v>-89.341999999999999</v>
      </c>
      <c r="C192">
        <v>562</v>
      </c>
      <c r="D192">
        <v>120000</v>
      </c>
      <c r="E192">
        <v>67</v>
      </c>
      <c r="F192" s="3">
        <v>64.896165741464358</v>
      </c>
    </row>
    <row r="193" spans="1:6">
      <c r="A193">
        <v>25</v>
      </c>
      <c r="B193">
        <v>-89.234999999999999</v>
      </c>
      <c r="C193">
        <v>562</v>
      </c>
      <c r="D193">
        <v>120000</v>
      </c>
      <c r="E193">
        <v>68</v>
      </c>
      <c r="F193" s="3">
        <v>60.127124998295123</v>
      </c>
    </row>
    <row r="194" spans="1:6">
      <c r="A194">
        <v>26</v>
      </c>
      <c r="B194">
        <v>-89.13</v>
      </c>
      <c r="C194">
        <v>562</v>
      </c>
      <c r="D194">
        <v>120000</v>
      </c>
      <c r="E194">
        <v>65</v>
      </c>
      <c r="F194" s="3">
        <v>57.666753446278769</v>
      </c>
    </row>
    <row r="195" spans="1:6">
      <c r="A195">
        <v>27</v>
      </c>
      <c r="B195">
        <v>-89.016000000000005</v>
      </c>
      <c r="C195">
        <v>562</v>
      </c>
      <c r="D195">
        <v>120000</v>
      </c>
      <c r="E195">
        <v>62</v>
      </c>
      <c r="F195" s="3">
        <v>56.442610603770142</v>
      </c>
    </row>
    <row r="196" spans="1:6">
      <c r="A196">
        <v>28</v>
      </c>
      <c r="B196">
        <v>-88.896000000000001</v>
      </c>
      <c r="C196">
        <v>562</v>
      </c>
      <c r="D196">
        <v>120000</v>
      </c>
      <c r="E196">
        <v>65</v>
      </c>
      <c r="F196" s="3">
        <v>55.990086246724601</v>
      </c>
    </row>
    <row r="197" spans="1:6">
      <c r="A197">
        <v>29</v>
      </c>
      <c r="B197">
        <v>-88.790999999999997</v>
      </c>
      <c r="C197">
        <v>562</v>
      </c>
      <c r="D197">
        <v>120000</v>
      </c>
      <c r="E197">
        <v>63</v>
      </c>
      <c r="F197" s="3">
        <v>55.918251311623109</v>
      </c>
    </row>
    <row r="198" spans="1:6">
      <c r="A198">
        <v>30</v>
      </c>
      <c r="B198">
        <v>-88.671999999999997</v>
      </c>
      <c r="C198">
        <v>562</v>
      </c>
      <c r="D198">
        <v>120000</v>
      </c>
      <c r="E198">
        <v>50</v>
      </c>
      <c r="F198" s="3">
        <v>55.987766843680205</v>
      </c>
    </row>
    <row r="199" spans="1:6">
      <c r="A199">
        <v>31</v>
      </c>
      <c r="B199">
        <v>-88.56</v>
      </c>
      <c r="C199">
        <v>562</v>
      </c>
      <c r="D199">
        <v>120000</v>
      </c>
      <c r="E199">
        <v>38</v>
      </c>
      <c r="F199" s="3">
        <v>56.109698796068159</v>
      </c>
    </row>
    <row r="200" spans="1:6">
      <c r="A200">
        <v>32</v>
      </c>
      <c r="B200">
        <v>-88.451999999999998</v>
      </c>
      <c r="C200">
        <v>562</v>
      </c>
      <c r="D200">
        <v>120000</v>
      </c>
      <c r="E200">
        <v>59</v>
      </c>
      <c r="F200" s="3">
        <v>56.24512799115309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95</v>
      </c>
      <c r="B218" t="s">
        <v>74</v>
      </c>
      <c r="C218" t="s">
        <v>77</v>
      </c>
      <c r="D218" t="s">
        <v>94</v>
      </c>
      <c r="E218" t="s">
        <v>93</v>
      </c>
      <c r="F218" t="s">
        <v>114</v>
      </c>
    </row>
    <row r="219" spans="1:10">
      <c r="A219">
        <v>1</v>
      </c>
      <c r="B219">
        <v>-91.947999999999993</v>
      </c>
      <c r="C219">
        <v>559</v>
      </c>
      <c r="D219">
        <v>120000</v>
      </c>
      <c r="E219">
        <v>39</v>
      </c>
      <c r="F219" s="3">
        <v>48.119581258780585</v>
      </c>
      <c r="J219" t="s">
        <v>129</v>
      </c>
    </row>
    <row r="220" spans="1:10">
      <c r="A220">
        <v>2</v>
      </c>
      <c r="B220">
        <v>-91.838999999999999</v>
      </c>
      <c r="C220">
        <v>559</v>
      </c>
      <c r="D220">
        <v>120000</v>
      </c>
      <c r="E220">
        <v>54</v>
      </c>
      <c r="F220" s="3">
        <v>48.483731595564322</v>
      </c>
    </row>
    <row r="221" spans="1:10">
      <c r="A221">
        <v>3</v>
      </c>
      <c r="B221">
        <v>-91.724000000000004</v>
      </c>
      <c r="C221">
        <v>559</v>
      </c>
      <c r="D221">
        <v>120000</v>
      </c>
      <c r="E221">
        <v>44</v>
      </c>
      <c r="F221" s="3">
        <v>48.991448334642669</v>
      </c>
    </row>
    <row r="222" spans="1:10">
      <c r="A222">
        <v>4</v>
      </c>
      <c r="B222">
        <v>-91.611999999999995</v>
      </c>
      <c r="C222">
        <v>559</v>
      </c>
      <c r="D222">
        <v>120000</v>
      </c>
      <c r="E222">
        <v>43</v>
      </c>
      <c r="F222" s="3">
        <v>49.785745673899996</v>
      </c>
    </row>
    <row r="223" spans="1:10">
      <c r="A223">
        <v>5</v>
      </c>
      <c r="B223">
        <v>-91.5</v>
      </c>
      <c r="C223">
        <v>559</v>
      </c>
      <c r="D223">
        <v>120000</v>
      </c>
      <c r="E223">
        <v>57</v>
      </c>
      <c r="F223" s="3">
        <v>51.241940187884893</v>
      </c>
    </row>
    <row r="224" spans="1:10">
      <c r="A224">
        <v>6</v>
      </c>
      <c r="B224">
        <v>-91.394000000000005</v>
      </c>
      <c r="C224">
        <v>559</v>
      </c>
      <c r="D224">
        <v>120000</v>
      </c>
      <c r="E224">
        <v>66</v>
      </c>
      <c r="F224" s="3">
        <v>53.827439554780455</v>
      </c>
    </row>
    <row r="225" spans="1:6">
      <c r="A225">
        <v>7</v>
      </c>
      <c r="B225">
        <v>-91.281000000000006</v>
      </c>
      <c r="C225">
        <v>559</v>
      </c>
      <c r="D225">
        <v>120000</v>
      </c>
      <c r="E225">
        <v>74</v>
      </c>
      <c r="F225" s="3">
        <v>58.898543245658402</v>
      </c>
    </row>
    <row r="226" spans="1:6">
      <c r="A226">
        <v>8</v>
      </c>
      <c r="B226">
        <v>-91.165000000000006</v>
      </c>
      <c r="C226">
        <v>559</v>
      </c>
      <c r="D226">
        <v>120000</v>
      </c>
      <c r="E226">
        <v>64</v>
      </c>
      <c r="F226" s="3">
        <v>68.096469272780993</v>
      </c>
    </row>
    <row r="227" spans="1:6">
      <c r="A227">
        <v>9</v>
      </c>
      <c r="B227">
        <v>-91.049000000000007</v>
      </c>
      <c r="C227">
        <v>559</v>
      </c>
      <c r="D227">
        <v>120000</v>
      </c>
      <c r="E227">
        <v>82</v>
      </c>
      <c r="F227" s="3">
        <v>83.039716302749056</v>
      </c>
    </row>
    <row r="228" spans="1:6">
      <c r="A228">
        <v>10</v>
      </c>
      <c r="B228">
        <v>-90.933999999999997</v>
      </c>
      <c r="C228">
        <v>559</v>
      </c>
      <c r="D228">
        <v>120000</v>
      </c>
      <c r="E228">
        <v>121</v>
      </c>
      <c r="F228" s="3">
        <v>104.68549756209539</v>
      </c>
    </row>
    <row r="229" spans="1:6">
      <c r="A229">
        <v>11</v>
      </c>
      <c r="B229">
        <v>-90.823999999999998</v>
      </c>
      <c r="C229">
        <v>559</v>
      </c>
      <c r="D229">
        <v>120000</v>
      </c>
      <c r="E229">
        <v>128</v>
      </c>
      <c r="F229" s="3">
        <v>131.49777915167891</v>
      </c>
    </row>
    <row r="230" spans="1:6">
      <c r="A230">
        <v>12</v>
      </c>
      <c r="B230">
        <v>-90.709000000000003</v>
      </c>
      <c r="C230">
        <v>559</v>
      </c>
      <c r="D230">
        <v>120000</v>
      </c>
      <c r="E230">
        <v>167</v>
      </c>
      <c r="F230" s="3">
        <v>163.5171471437113</v>
      </c>
    </row>
    <row r="231" spans="1:6">
      <c r="A231">
        <v>13</v>
      </c>
      <c r="B231">
        <v>-90.594999999999999</v>
      </c>
      <c r="C231">
        <v>559</v>
      </c>
      <c r="D231">
        <v>120000</v>
      </c>
      <c r="E231">
        <v>164</v>
      </c>
      <c r="F231" s="3">
        <v>194.63604200890649</v>
      </c>
    </row>
    <row r="232" spans="1:6">
      <c r="A232">
        <v>14</v>
      </c>
      <c r="B232">
        <v>-90.486999999999995</v>
      </c>
      <c r="C232">
        <v>559</v>
      </c>
      <c r="D232">
        <v>120000</v>
      </c>
      <c r="E232">
        <v>203</v>
      </c>
      <c r="F232" s="3">
        <v>218.11079740655299</v>
      </c>
    </row>
    <row r="233" spans="1:6">
      <c r="A233">
        <v>15</v>
      </c>
      <c r="B233">
        <v>-90.372</v>
      </c>
      <c r="C233">
        <v>559</v>
      </c>
      <c r="D233">
        <v>120000</v>
      </c>
      <c r="E233">
        <v>266</v>
      </c>
      <c r="F233" s="3">
        <v>231.32057841276759</v>
      </c>
    </row>
    <row r="234" spans="1:6">
      <c r="A234">
        <v>16</v>
      </c>
      <c r="B234">
        <v>-90.256</v>
      </c>
      <c r="C234">
        <v>559</v>
      </c>
      <c r="D234">
        <v>120000</v>
      </c>
      <c r="E234">
        <v>246</v>
      </c>
      <c r="F234" s="3">
        <v>229.20420786275628</v>
      </c>
    </row>
    <row r="235" spans="1:6">
      <c r="A235">
        <v>17</v>
      </c>
      <c r="B235">
        <v>-90.14</v>
      </c>
      <c r="C235">
        <v>559</v>
      </c>
      <c r="D235">
        <v>120000</v>
      </c>
      <c r="E235">
        <v>213</v>
      </c>
      <c r="F235" s="3">
        <v>212.21261841479225</v>
      </c>
    </row>
    <row r="236" spans="1:6">
      <c r="A236">
        <v>18</v>
      </c>
      <c r="B236">
        <v>-90.025000000000006</v>
      </c>
      <c r="C236">
        <v>559</v>
      </c>
      <c r="D236">
        <v>120000</v>
      </c>
      <c r="E236">
        <v>193</v>
      </c>
      <c r="F236" s="3">
        <v>184.89134680316124</v>
      </c>
    </row>
    <row r="237" spans="1:6">
      <c r="A237">
        <v>19</v>
      </c>
      <c r="B237">
        <v>-89.918999999999997</v>
      </c>
      <c r="C237">
        <v>559</v>
      </c>
      <c r="D237">
        <v>120000</v>
      </c>
      <c r="E237">
        <v>153</v>
      </c>
      <c r="F237" s="3">
        <v>155.70883156713342</v>
      </c>
    </row>
    <row r="238" spans="1:6">
      <c r="A238">
        <v>20</v>
      </c>
      <c r="B238">
        <v>-89.805999999999997</v>
      </c>
      <c r="C238">
        <v>559</v>
      </c>
      <c r="D238">
        <v>120000</v>
      </c>
      <c r="E238">
        <v>107</v>
      </c>
      <c r="F238" s="3">
        <v>125.68366726066598</v>
      </c>
    </row>
    <row r="239" spans="1:6">
      <c r="A239">
        <v>21</v>
      </c>
      <c r="B239">
        <v>-89.691000000000003</v>
      </c>
      <c r="C239">
        <v>559</v>
      </c>
      <c r="D239">
        <v>120000</v>
      </c>
      <c r="E239">
        <v>109</v>
      </c>
      <c r="F239" s="3">
        <v>100.18875130765498</v>
      </c>
    </row>
    <row r="240" spans="1:6">
      <c r="A240">
        <v>22</v>
      </c>
      <c r="B240">
        <v>-89.576999999999998</v>
      </c>
      <c r="C240">
        <v>559</v>
      </c>
      <c r="D240">
        <v>120000</v>
      </c>
      <c r="E240">
        <v>80</v>
      </c>
      <c r="F240" s="3">
        <v>81.647242732389699</v>
      </c>
    </row>
    <row r="241" spans="1:6">
      <c r="A241">
        <v>23</v>
      </c>
      <c r="B241">
        <v>-89.457999999999998</v>
      </c>
      <c r="C241">
        <v>559</v>
      </c>
      <c r="D241">
        <v>120000</v>
      </c>
      <c r="E241">
        <v>73</v>
      </c>
      <c r="F241" s="3">
        <v>69.134284714340779</v>
      </c>
    </row>
    <row r="242" spans="1:6">
      <c r="A242">
        <v>24</v>
      </c>
      <c r="B242">
        <v>-89.341999999999999</v>
      </c>
      <c r="C242">
        <v>559</v>
      </c>
      <c r="D242">
        <v>120000</v>
      </c>
      <c r="E242">
        <v>54</v>
      </c>
      <c r="F242" s="3">
        <v>62.182200207216489</v>
      </c>
    </row>
    <row r="243" spans="1:6">
      <c r="A243">
        <v>25</v>
      </c>
      <c r="B243">
        <v>-89.234999999999999</v>
      </c>
      <c r="C243">
        <v>559</v>
      </c>
      <c r="D243">
        <v>120000</v>
      </c>
      <c r="E243">
        <v>68</v>
      </c>
      <c r="F243" s="3">
        <v>58.856766777939129</v>
      </c>
    </row>
    <row r="244" spans="1:6">
      <c r="A244">
        <v>26</v>
      </c>
      <c r="B244">
        <v>-89.13</v>
      </c>
      <c r="C244">
        <v>559</v>
      </c>
      <c r="D244">
        <v>120000</v>
      </c>
      <c r="E244">
        <v>55</v>
      </c>
      <c r="F244" s="3">
        <v>57.332650567909646</v>
      </c>
    </row>
    <row r="245" spans="1:6">
      <c r="A245">
        <v>27</v>
      </c>
      <c r="B245">
        <v>-89.016000000000005</v>
      </c>
      <c r="C245">
        <v>559</v>
      </c>
      <c r="D245">
        <v>120000</v>
      </c>
      <c r="E245">
        <v>62</v>
      </c>
      <c r="F245" s="3">
        <v>56.741704804548746</v>
      </c>
    </row>
    <row r="246" spans="1:6">
      <c r="A246">
        <v>28</v>
      </c>
      <c r="B246">
        <v>-88.896000000000001</v>
      </c>
      <c r="C246">
        <v>559</v>
      </c>
      <c r="D246">
        <v>120000</v>
      </c>
      <c r="E246">
        <v>60</v>
      </c>
      <c r="F246" s="3">
        <v>56.69508949334363</v>
      </c>
    </row>
    <row r="247" spans="1:6">
      <c r="A247">
        <v>29</v>
      </c>
      <c r="B247">
        <v>-88.790999999999997</v>
      </c>
      <c r="C247">
        <v>559</v>
      </c>
      <c r="D247">
        <v>120000</v>
      </c>
      <c r="E247">
        <v>65</v>
      </c>
      <c r="F247" s="3">
        <v>56.862626825479644</v>
      </c>
    </row>
    <row r="248" spans="1:6">
      <c r="A248">
        <v>30</v>
      </c>
      <c r="B248">
        <v>-88.671999999999997</v>
      </c>
      <c r="C248">
        <v>559</v>
      </c>
      <c r="D248">
        <v>120000</v>
      </c>
      <c r="E248">
        <v>53</v>
      </c>
      <c r="F248" s="3">
        <v>57.142879077295518</v>
      </c>
    </row>
    <row r="249" spans="1:6">
      <c r="A249">
        <v>31</v>
      </c>
      <c r="B249">
        <v>-88.56</v>
      </c>
      <c r="C249">
        <v>559</v>
      </c>
      <c r="D249">
        <v>120000</v>
      </c>
      <c r="E249">
        <v>51</v>
      </c>
      <c r="F249" s="3">
        <v>57.438200569469245</v>
      </c>
    </row>
    <row r="250" spans="1:6">
      <c r="A250">
        <v>32</v>
      </c>
      <c r="B250">
        <v>-88.451999999999998</v>
      </c>
      <c r="C250">
        <v>559</v>
      </c>
      <c r="D250">
        <v>120000</v>
      </c>
      <c r="E250">
        <v>55</v>
      </c>
      <c r="F250" s="3">
        <v>57.732226501060126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95</v>
      </c>
      <c r="B268" t="s">
        <v>74</v>
      </c>
      <c r="C268" t="s">
        <v>77</v>
      </c>
      <c r="D268" t="s">
        <v>94</v>
      </c>
      <c r="E268" t="s">
        <v>93</v>
      </c>
      <c r="F268" t="s">
        <v>114</v>
      </c>
    </row>
    <row r="269" spans="1:10">
      <c r="A269">
        <v>1</v>
      </c>
      <c r="B269">
        <v>-91.947999999999993</v>
      </c>
      <c r="C269">
        <v>556</v>
      </c>
      <c r="D269">
        <v>120000</v>
      </c>
      <c r="E269">
        <v>34</v>
      </c>
      <c r="F269" s="3">
        <v>48.309411949656074</v>
      </c>
      <c r="J269" t="s">
        <v>130</v>
      </c>
    </row>
    <row r="270" spans="1:10">
      <c r="A270">
        <v>2</v>
      </c>
      <c r="B270">
        <v>-91.838999999999999</v>
      </c>
      <c r="C270">
        <v>556</v>
      </c>
      <c r="D270">
        <v>120000</v>
      </c>
      <c r="E270">
        <v>46</v>
      </c>
      <c r="F270" s="3">
        <v>48.702053748389304</v>
      </c>
    </row>
    <row r="271" spans="1:10">
      <c r="A271">
        <v>3</v>
      </c>
      <c r="B271">
        <v>-91.724000000000004</v>
      </c>
      <c r="C271">
        <v>556</v>
      </c>
      <c r="D271">
        <v>120000</v>
      </c>
      <c r="E271">
        <v>47</v>
      </c>
      <c r="F271" s="3">
        <v>49.333841812254889</v>
      </c>
    </row>
    <row r="272" spans="1:10">
      <c r="A272">
        <v>4</v>
      </c>
      <c r="B272">
        <v>-91.611999999999995</v>
      </c>
      <c r="C272">
        <v>556</v>
      </c>
      <c r="D272">
        <v>120000</v>
      </c>
      <c r="E272">
        <v>61</v>
      </c>
      <c r="F272" s="3">
        <v>50.400063076542885</v>
      </c>
    </row>
    <row r="273" spans="1:6">
      <c r="A273">
        <v>5</v>
      </c>
      <c r="B273">
        <v>-91.5</v>
      </c>
      <c r="C273">
        <v>556</v>
      </c>
      <c r="D273">
        <v>120000</v>
      </c>
      <c r="E273">
        <v>58</v>
      </c>
      <c r="F273" s="3">
        <v>52.327165154709547</v>
      </c>
    </row>
    <row r="274" spans="1:6">
      <c r="A274">
        <v>6</v>
      </c>
      <c r="B274">
        <v>-91.394000000000005</v>
      </c>
      <c r="C274">
        <v>556</v>
      </c>
      <c r="D274">
        <v>120000</v>
      </c>
      <c r="E274">
        <v>65</v>
      </c>
      <c r="F274" s="3">
        <v>55.531793934137504</v>
      </c>
    </row>
    <row r="275" spans="1:6">
      <c r="A275">
        <v>7</v>
      </c>
      <c r="B275">
        <v>-91.281000000000006</v>
      </c>
      <c r="C275">
        <v>556</v>
      </c>
      <c r="D275">
        <v>120000</v>
      </c>
      <c r="E275">
        <v>64</v>
      </c>
      <c r="F275" s="3">
        <v>61.301795167794566</v>
      </c>
    </row>
    <row r="276" spans="1:6">
      <c r="A276">
        <v>8</v>
      </c>
      <c r="B276">
        <v>-91.165000000000006</v>
      </c>
      <c r="C276">
        <v>556</v>
      </c>
      <c r="D276">
        <v>120000</v>
      </c>
      <c r="E276">
        <v>84</v>
      </c>
      <c r="F276" s="3">
        <v>70.871556780527257</v>
      </c>
    </row>
    <row r="277" spans="1:6">
      <c r="A277">
        <v>9</v>
      </c>
      <c r="B277">
        <v>-91.049000000000007</v>
      </c>
      <c r="C277">
        <v>556</v>
      </c>
      <c r="D277">
        <v>120000</v>
      </c>
      <c r="E277">
        <v>95</v>
      </c>
      <c r="F277" s="3">
        <v>85.199286759470979</v>
      </c>
    </row>
    <row r="278" spans="1:6">
      <c r="A278">
        <v>10</v>
      </c>
      <c r="B278">
        <v>-90.933999999999997</v>
      </c>
      <c r="C278">
        <v>556</v>
      </c>
      <c r="D278">
        <v>120000</v>
      </c>
      <c r="E278">
        <v>106</v>
      </c>
      <c r="F278" s="3">
        <v>104.57918577329635</v>
      </c>
    </row>
    <row r="279" spans="1:6">
      <c r="A279">
        <v>11</v>
      </c>
      <c r="B279">
        <v>-90.823999999999998</v>
      </c>
      <c r="C279">
        <v>556</v>
      </c>
      <c r="D279">
        <v>120000</v>
      </c>
      <c r="E279">
        <v>127</v>
      </c>
      <c r="F279" s="3">
        <v>127.3594646578978</v>
      </c>
    </row>
    <row r="280" spans="1:6">
      <c r="A280">
        <v>12</v>
      </c>
      <c r="B280">
        <v>-90.709000000000003</v>
      </c>
      <c r="C280">
        <v>556</v>
      </c>
      <c r="D280">
        <v>120000</v>
      </c>
      <c r="E280">
        <v>139</v>
      </c>
      <c r="F280" s="3">
        <v>153.59384064955489</v>
      </c>
    </row>
    <row r="281" spans="1:6">
      <c r="A281">
        <v>13</v>
      </c>
      <c r="B281">
        <v>-90.594999999999999</v>
      </c>
      <c r="C281">
        <v>556</v>
      </c>
      <c r="D281">
        <v>120000</v>
      </c>
      <c r="E281">
        <v>164</v>
      </c>
      <c r="F281" s="3">
        <v>178.66144553441978</v>
      </c>
    </row>
    <row r="282" spans="1:6">
      <c r="A282">
        <v>14</v>
      </c>
      <c r="B282">
        <v>-90.486999999999995</v>
      </c>
      <c r="C282">
        <v>556</v>
      </c>
      <c r="D282">
        <v>120000</v>
      </c>
      <c r="E282">
        <v>189</v>
      </c>
      <c r="F282" s="3">
        <v>197.80365512763214</v>
      </c>
    </row>
    <row r="283" spans="1:6">
      <c r="A283">
        <v>15</v>
      </c>
      <c r="B283">
        <v>-90.372</v>
      </c>
      <c r="C283">
        <v>556</v>
      </c>
      <c r="D283">
        <v>120000</v>
      </c>
      <c r="E283">
        <v>195</v>
      </c>
      <c r="F283" s="3">
        <v>209.57525659249771</v>
      </c>
    </row>
    <row r="284" spans="1:6">
      <c r="A284">
        <v>16</v>
      </c>
      <c r="B284">
        <v>-90.256</v>
      </c>
      <c r="C284">
        <v>556</v>
      </c>
      <c r="D284">
        <v>120000</v>
      </c>
      <c r="E284">
        <v>246</v>
      </c>
      <c r="F284" s="3">
        <v>210.09880211377632</v>
      </c>
    </row>
    <row r="285" spans="1:6">
      <c r="A285">
        <v>17</v>
      </c>
      <c r="B285">
        <v>-90.14</v>
      </c>
      <c r="C285">
        <v>556</v>
      </c>
      <c r="D285">
        <v>120000</v>
      </c>
      <c r="E285">
        <v>219</v>
      </c>
      <c r="F285" s="3">
        <v>199.17159943132077</v>
      </c>
    </row>
    <row r="286" spans="1:6">
      <c r="A286">
        <v>18</v>
      </c>
      <c r="B286">
        <v>-90.025000000000006</v>
      </c>
      <c r="C286">
        <v>556</v>
      </c>
      <c r="D286">
        <v>120000</v>
      </c>
      <c r="E286">
        <v>175</v>
      </c>
      <c r="F286" s="3">
        <v>179.36606772762025</v>
      </c>
    </row>
    <row r="287" spans="1:6">
      <c r="A287">
        <v>19</v>
      </c>
      <c r="B287">
        <v>-89.918999999999997</v>
      </c>
      <c r="C287">
        <v>556</v>
      </c>
      <c r="D287">
        <v>120000</v>
      </c>
      <c r="E287">
        <v>178</v>
      </c>
      <c r="F287" s="3">
        <v>156.54103917799119</v>
      </c>
    </row>
    <row r="288" spans="1:6">
      <c r="A288">
        <v>20</v>
      </c>
      <c r="B288">
        <v>-89.805999999999997</v>
      </c>
      <c r="C288">
        <v>556</v>
      </c>
      <c r="D288">
        <v>120000</v>
      </c>
      <c r="E288">
        <v>130</v>
      </c>
      <c r="F288" s="3">
        <v>131.22179747066863</v>
      </c>
    </row>
    <row r="289" spans="1:6">
      <c r="A289">
        <v>21</v>
      </c>
      <c r="B289">
        <v>-89.691000000000003</v>
      </c>
      <c r="C289">
        <v>556</v>
      </c>
      <c r="D289">
        <v>120000</v>
      </c>
      <c r="E289">
        <v>100</v>
      </c>
      <c r="F289" s="3">
        <v>107.78337522089986</v>
      </c>
    </row>
    <row r="290" spans="1:6">
      <c r="A290">
        <v>22</v>
      </c>
      <c r="B290">
        <v>-89.576999999999998</v>
      </c>
      <c r="C290">
        <v>556</v>
      </c>
      <c r="D290">
        <v>120000</v>
      </c>
      <c r="E290">
        <v>69</v>
      </c>
      <c r="F290" s="3">
        <v>88.971809100552036</v>
      </c>
    </row>
    <row r="291" spans="1:6">
      <c r="A291">
        <v>23</v>
      </c>
      <c r="B291">
        <v>-89.457999999999998</v>
      </c>
      <c r="C291">
        <v>556</v>
      </c>
      <c r="D291">
        <v>120000</v>
      </c>
      <c r="E291">
        <v>71</v>
      </c>
      <c r="F291" s="3">
        <v>74.735472216908889</v>
      </c>
    </row>
    <row r="292" spans="1:6">
      <c r="A292">
        <v>24</v>
      </c>
      <c r="B292">
        <v>-89.341999999999999</v>
      </c>
      <c r="C292">
        <v>556</v>
      </c>
      <c r="D292">
        <v>120000</v>
      </c>
      <c r="E292">
        <v>78</v>
      </c>
      <c r="F292" s="3">
        <v>65.68468724217017</v>
      </c>
    </row>
    <row r="293" spans="1:6">
      <c r="A293">
        <v>25</v>
      </c>
      <c r="B293">
        <v>-89.234999999999999</v>
      </c>
      <c r="C293">
        <v>556</v>
      </c>
      <c r="D293">
        <v>120000</v>
      </c>
      <c r="E293">
        <v>58</v>
      </c>
      <c r="F293" s="3">
        <v>60.631175157087682</v>
      </c>
    </row>
    <row r="294" spans="1:6">
      <c r="A294">
        <v>26</v>
      </c>
      <c r="B294">
        <v>-89.13</v>
      </c>
      <c r="C294">
        <v>556</v>
      </c>
      <c r="D294">
        <v>120000</v>
      </c>
      <c r="E294">
        <v>65</v>
      </c>
      <c r="F294" s="3">
        <v>57.824258217110291</v>
      </c>
    </row>
    <row r="295" spans="1:6">
      <c r="A295">
        <v>27</v>
      </c>
      <c r="B295">
        <v>-89.016000000000005</v>
      </c>
      <c r="C295">
        <v>556</v>
      </c>
      <c r="D295">
        <v>120000</v>
      </c>
      <c r="E295">
        <v>56</v>
      </c>
      <c r="F295" s="3">
        <v>56.311539742178077</v>
      </c>
    </row>
    <row r="296" spans="1:6">
      <c r="A296">
        <v>28</v>
      </c>
      <c r="B296">
        <v>-88.896000000000001</v>
      </c>
      <c r="C296">
        <v>556</v>
      </c>
      <c r="D296">
        <v>120000</v>
      </c>
      <c r="E296">
        <v>75</v>
      </c>
      <c r="F296" s="3">
        <v>55.701336286182965</v>
      </c>
    </row>
    <row r="297" spans="1:6">
      <c r="A297">
        <v>29</v>
      </c>
      <c r="B297">
        <v>-88.790999999999997</v>
      </c>
      <c r="C297">
        <v>556</v>
      </c>
      <c r="D297">
        <v>120000</v>
      </c>
      <c r="E297">
        <v>59</v>
      </c>
      <c r="F297" s="3">
        <v>55.594468664484552</v>
      </c>
    </row>
    <row r="298" spans="1:6">
      <c r="A298">
        <v>30</v>
      </c>
      <c r="B298">
        <v>-88.671999999999997</v>
      </c>
      <c r="C298">
        <v>556</v>
      </c>
      <c r="D298">
        <v>120000</v>
      </c>
      <c r="E298">
        <v>56</v>
      </c>
      <c r="F298" s="3">
        <v>55.699116847988478</v>
      </c>
    </row>
    <row r="299" spans="1:6">
      <c r="A299">
        <v>31</v>
      </c>
      <c r="B299">
        <v>-88.56</v>
      </c>
      <c r="C299">
        <v>556</v>
      </c>
      <c r="D299">
        <v>120000</v>
      </c>
      <c r="E299">
        <v>49</v>
      </c>
      <c r="F299" s="3">
        <v>55.89411378374016</v>
      </c>
    </row>
    <row r="300" spans="1:6">
      <c r="A300">
        <v>32</v>
      </c>
      <c r="B300">
        <v>-88.451999999999998</v>
      </c>
      <c r="C300">
        <v>556</v>
      </c>
      <c r="D300">
        <v>120000</v>
      </c>
      <c r="E300">
        <v>47</v>
      </c>
      <c r="F300" s="3">
        <v>56.11750116439817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23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24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95</v>
      </c>
      <c r="B318" t="s">
        <v>74</v>
      </c>
      <c r="C318" t="s">
        <v>77</v>
      </c>
      <c r="D318" t="s">
        <v>94</v>
      </c>
      <c r="E318" t="s">
        <v>93</v>
      </c>
      <c r="F318" t="s">
        <v>114</v>
      </c>
    </row>
    <row r="319" spans="1:10">
      <c r="A319">
        <v>1</v>
      </c>
      <c r="B319">
        <v>-91.947999999999993</v>
      </c>
      <c r="C319">
        <v>1684</v>
      </c>
      <c r="D319">
        <v>360000</v>
      </c>
      <c r="E319">
        <v>139</v>
      </c>
      <c r="F319" s="3">
        <v>135.00816634840396</v>
      </c>
      <c r="J319" t="s">
        <v>131</v>
      </c>
    </row>
    <row r="320" spans="1:10">
      <c r="A320">
        <v>2</v>
      </c>
      <c r="B320">
        <v>-91.838999999999999</v>
      </c>
      <c r="C320">
        <v>1684</v>
      </c>
      <c r="D320">
        <v>360000</v>
      </c>
      <c r="E320">
        <v>132</v>
      </c>
      <c r="F320" s="3">
        <v>136.47339604358484</v>
      </c>
    </row>
    <row r="321" spans="1:6">
      <c r="A321">
        <v>3</v>
      </c>
      <c r="B321">
        <v>-91.724000000000004</v>
      </c>
      <c r="C321">
        <v>1684</v>
      </c>
      <c r="D321">
        <v>360000</v>
      </c>
      <c r="E321">
        <v>123</v>
      </c>
      <c r="F321" s="3">
        <v>138.0853575233792</v>
      </c>
    </row>
    <row r="322" spans="1:6">
      <c r="A322">
        <v>4</v>
      </c>
      <c r="B322">
        <v>-91.611999999999995</v>
      </c>
      <c r="C322">
        <v>1684</v>
      </c>
      <c r="D322">
        <v>360000</v>
      </c>
      <c r="E322">
        <v>128</v>
      </c>
      <c r="F322" s="3">
        <v>139.81740327773625</v>
      </c>
    </row>
    <row r="323" spans="1:6">
      <c r="A323">
        <v>5</v>
      </c>
      <c r="B323">
        <v>-91.5</v>
      </c>
      <c r="C323">
        <v>1684</v>
      </c>
      <c r="D323">
        <v>360000</v>
      </c>
      <c r="E323">
        <v>147</v>
      </c>
      <c r="F323" s="3">
        <v>141.91337496729145</v>
      </c>
    </row>
    <row r="324" spans="1:6">
      <c r="A324">
        <v>6</v>
      </c>
      <c r="B324">
        <v>-91.394000000000005</v>
      </c>
      <c r="C324">
        <v>1684</v>
      </c>
      <c r="D324">
        <v>360000</v>
      </c>
      <c r="E324">
        <v>168</v>
      </c>
      <c r="F324" s="3">
        <v>144.57583126010766</v>
      </c>
    </row>
    <row r="325" spans="1:6">
      <c r="A325">
        <v>7</v>
      </c>
      <c r="B325">
        <v>-91.281000000000006</v>
      </c>
      <c r="C325">
        <v>1684</v>
      </c>
      <c r="D325">
        <v>360000</v>
      </c>
      <c r="E325">
        <v>147</v>
      </c>
      <c r="F325" s="3">
        <v>148.75498525011108</v>
      </c>
    </row>
    <row r="326" spans="1:6">
      <c r="A326">
        <v>8</v>
      </c>
      <c r="B326">
        <v>-91.165000000000006</v>
      </c>
      <c r="C326">
        <v>1684</v>
      </c>
      <c r="D326">
        <v>360000</v>
      </c>
      <c r="E326">
        <v>162</v>
      </c>
      <c r="F326" s="3">
        <v>155.45141131138442</v>
      </c>
    </row>
    <row r="327" spans="1:6">
      <c r="A327">
        <v>9</v>
      </c>
      <c r="B327">
        <v>-91.049000000000007</v>
      </c>
      <c r="C327">
        <v>1684</v>
      </c>
      <c r="D327">
        <v>360000</v>
      </c>
      <c r="E327">
        <v>166</v>
      </c>
      <c r="F327" s="3">
        <v>165.80394596066347</v>
      </c>
    </row>
    <row r="328" spans="1:6">
      <c r="A328">
        <v>10</v>
      </c>
      <c r="B328">
        <v>-90.933999999999997</v>
      </c>
      <c r="C328">
        <v>1684</v>
      </c>
      <c r="D328">
        <v>360000</v>
      </c>
      <c r="E328">
        <v>199</v>
      </c>
      <c r="F328" s="3">
        <v>180.76232397920219</v>
      </c>
    </row>
    <row r="329" spans="1:6">
      <c r="A329">
        <v>11</v>
      </c>
      <c r="B329">
        <v>-90.823999999999998</v>
      </c>
      <c r="C329">
        <v>1684</v>
      </c>
      <c r="D329">
        <v>360000</v>
      </c>
      <c r="E329">
        <v>213</v>
      </c>
      <c r="F329" s="3">
        <v>199.81194137389255</v>
      </c>
    </row>
    <row r="330" spans="1:6">
      <c r="A330">
        <v>12</v>
      </c>
      <c r="B330">
        <v>-90.709000000000003</v>
      </c>
      <c r="C330">
        <v>1684</v>
      </c>
      <c r="D330">
        <v>360000</v>
      </c>
      <c r="E330">
        <v>198</v>
      </c>
      <c r="F330" s="3">
        <v>223.81375548508302</v>
      </c>
    </row>
    <row r="331" spans="1:6">
      <c r="A331">
        <v>13</v>
      </c>
      <c r="B331">
        <v>-90.594999999999999</v>
      </c>
      <c r="C331">
        <v>1684</v>
      </c>
      <c r="D331">
        <v>360000</v>
      </c>
      <c r="E331">
        <v>246</v>
      </c>
      <c r="F331" s="3">
        <v>249.2474309525762</v>
      </c>
    </row>
    <row r="332" spans="1:6">
      <c r="A332">
        <v>14</v>
      </c>
      <c r="B332">
        <v>-90.486999999999995</v>
      </c>
      <c r="C332">
        <v>1684</v>
      </c>
      <c r="D332">
        <v>360000</v>
      </c>
      <c r="E332">
        <v>246</v>
      </c>
      <c r="F332" s="3">
        <v>271.33973302776508</v>
      </c>
    </row>
    <row r="333" spans="1:6">
      <c r="A333">
        <v>15</v>
      </c>
      <c r="B333">
        <v>-90.372</v>
      </c>
      <c r="C333">
        <v>1684</v>
      </c>
      <c r="D333">
        <v>360000</v>
      </c>
      <c r="E333">
        <v>320</v>
      </c>
      <c r="F333" s="3">
        <v>288.51033829652602</v>
      </c>
    </row>
    <row r="334" spans="1:6">
      <c r="A334">
        <v>16</v>
      </c>
      <c r="B334">
        <v>-90.256</v>
      </c>
      <c r="C334">
        <v>1684</v>
      </c>
      <c r="D334">
        <v>360000</v>
      </c>
      <c r="E334">
        <v>307</v>
      </c>
      <c r="F334" s="3">
        <v>295.68001670251965</v>
      </c>
    </row>
    <row r="335" spans="1:6">
      <c r="A335">
        <v>17</v>
      </c>
      <c r="B335">
        <v>-90.14</v>
      </c>
      <c r="C335">
        <v>1684</v>
      </c>
      <c r="D335">
        <v>360000</v>
      </c>
      <c r="E335">
        <v>301</v>
      </c>
      <c r="F335" s="3">
        <v>291.28914923389607</v>
      </c>
    </row>
    <row r="336" spans="1:6">
      <c r="A336">
        <v>18</v>
      </c>
      <c r="B336">
        <v>-90.025000000000006</v>
      </c>
      <c r="C336">
        <v>1684</v>
      </c>
      <c r="D336">
        <v>360000</v>
      </c>
      <c r="E336">
        <v>273</v>
      </c>
      <c r="F336" s="3">
        <v>276.93675967276579</v>
      </c>
    </row>
    <row r="337" spans="1:6">
      <c r="A337">
        <v>19</v>
      </c>
      <c r="B337">
        <v>-89.918999999999997</v>
      </c>
      <c r="C337">
        <v>1684</v>
      </c>
      <c r="D337">
        <v>360000</v>
      </c>
      <c r="E337">
        <v>255</v>
      </c>
      <c r="F337" s="3">
        <v>257.97075408880841</v>
      </c>
    </row>
    <row r="338" spans="1:6">
      <c r="A338">
        <v>20</v>
      </c>
      <c r="B338">
        <v>-89.805999999999997</v>
      </c>
      <c r="C338">
        <v>1684</v>
      </c>
      <c r="D338">
        <v>360000</v>
      </c>
      <c r="E338">
        <v>221</v>
      </c>
      <c r="F338" s="3">
        <v>235.72490324978139</v>
      </c>
    </row>
    <row r="339" spans="1:6">
      <c r="A339">
        <v>21</v>
      </c>
      <c r="B339">
        <v>-89.691000000000003</v>
      </c>
      <c r="C339">
        <v>1684</v>
      </c>
      <c r="D339">
        <v>360000</v>
      </c>
      <c r="E339">
        <v>218</v>
      </c>
      <c r="F339" s="3">
        <v>214.73640059194952</v>
      </c>
    </row>
    <row r="340" spans="1:6">
      <c r="A340">
        <v>22</v>
      </c>
      <c r="B340">
        <v>-89.576999999999998</v>
      </c>
      <c r="C340">
        <v>1684</v>
      </c>
      <c r="D340">
        <v>360000</v>
      </c>
      <c r="E340">
        <v>194</v>
      </c>
      <c r="F340" s="3">
        <v>198.06409473628892</v>
      </c>
    </row>
    <row r="341" spans="1:6">
      <c r="A341">
        <v>23</v>
      </c>
      <c r="B341">
        <v>-89.457999999999998</v>
      </c>
      <c r="C341">
        <v>1684</v>
      </c>
      <c r="D341">
        <v>360000</v>
      </c>
      <c r="E341">
        <v>196</v>
      </c>
      <c r="F341" s="3">
        <v>185.96928992393066</v>
      </c>
    </row>
    <row r="342" spans="1:6">
      <c r="A342">
        <v>24</v>
      </c>
      <c r="B342">
        <v>-89.341999999999999</v>
      </c>
      <c r="C342">
        <v>1684</v>
      </c>
      <c r="D342">
        <v>360000</v>
      </c>
      <c r="E342">
        <v>184</v>
      </c>
      <c r="F342" s="3">
        <v>178.94599612792106</v>
      </c>
    </row>
    <row r="343" spans="1:6">
      <c r="A343">
        <v>25</v>
      </c>
      <c r="B343">
        <v>-89.234999999999999</v>
      </c>
      <c r="C343">
        <v>1684</v>
      </c>
      <c r="D343">
        <v>360000</v>
      </c>
      <c r="E343">
        <v>180</v>
      </c>
      <c r="F343" s="3">
        <v>175.66424616761606</v>
      </c>
    </row>
    <row r="344" spans="1:6">
      <c r="A344">
        <v>26</v>
      </c>
      <c r="B344">
        <v>-89.13</v>
      </c>
      <c r="C344">
        <v>1684</v>
      </c>
      <c r="D344">
        <v>360000</v>
      </c>
      <c r="E344">
        <v>157</v>
      </c>
      <c r="F344" s="3">
        <v>174.46552551922215</v>
      </c>
    </row>
    <row r="345" spans="1:6">
      <c r="A345">
        <v>27</v>
      </c>
      <c r="B345">
        <v>-89.016000000000005</v>
      </c>
      <c r="C345">
        <v>1684</v>
      </c>
      <c r="D345">
        <v>360000</v>
      </c>
      <c r="E345">
        <v>181</v>
      </c>
      <c r="F345" s="3">
        <v>174.54396547260052</v>
      </c>
    </row>
    <row r="346" spans="1:6">
      <c r="A346">
        <v>28</v>
      </c>
      <c r="B346">
        <v>-88.896000000000001</v>
      </c>
      <c r="C346">
        <v>1684</v>
      </c>
      <c r="D346">
        <v>360000</v>
      </c>
      <c r="E346">
        <v>199</v>
      </c>
      <c r="F346" s="3">
        <v>175.46106131655498</v>
      </c>
    </row>
    <row r="347" spans="1:6">
      <c r="A347">
        <v>29</v>
      </c>
      <c r="B347">
        <v>-88.790999999999997</v>
      </c>
      <c r="C347">
        <v>1684</v>
      </c>
      <c r="D347">
        <v>360000</v>
      </c>
      <c r="E347">
        <v>193</v>
      </c>
      <c r="F347" s="3">
        <v>176.60234736247384</v>
      </c>
    </row>
    <row r="348" spans="1:6">
      <c r="A348">
        <v>30</v>
      </c>
      <c r="B348">
        <v>-88.671999999999997</v>
      </c>
      <c r="C348">
        <v>1684</v>
      </c>
      <c r="D348">
        <v>360000</v>
      </c>
      <c r="E348">
        <v>160</v>
      </c>
      <c r="F348" s="3">
        <v>178.06110964432025</v>
      </c>
    </row>
    <row r="349" spans="1:6">
      <c r="A349">
        <v>31</v>
      </c>
      <c r="B349">
        <v>-88.56</v>
      </c>
      <c r="C349">
        <v>1684</v>
      </c>
      <c r="D349">
        <v>360000</v>
      </c>
      <c r="E349">
        <v>176</v>
      </c>
      <c r="F349" s="3">
        <v>179.49880374050738</v>
      </c>
    </row>
    <row r="350" spans="1:6">
      <c r="A350">
        <v>32</v>
      </c>
      <c r="B350">
        <v>-88.451999999999998</v>
      </c>
      <c r="C350">
        <v>1684</v>
      </c>
      <c r="D350">
        <v>360000</v>
      </c>
      <c r="E350">
        <v>171</v>
      </c>
      <c r="F350" s="3">
        <v>180.90659624559967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25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26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95</v>
      </c>
      <c r="B368" t="s">
        <v>74</v>
      </c>
      <c r="C368" t="s">
        <v>77</v>
      </c>
      <c r="D368" t="s">
        <v>94</v>
      </c>
      <c r="E368" t="s">
        <v>93</v>
      </c>
      <c r="F368" t="s">
        <v>114</v>
      </c>
    </row>
    <row r="369" spans="1:10">
      <c r="A369">
        <v>1</v>
      </c>
      <c r="B369">
        <v>-91.947999999999993</v>
      </c>
      <c r="C369">
        <v>562</v>
      </c>
      <c r="D369">
        <v>120000</v>
      </c>
      <c r="E369">
        <v>45</v>
      </c>
      <c r="F369" s="3">
        <v>47.156047303054102</v>
      </c>
      <c r="J369" t="s">
        <v>132</v>
      </c>
    </row>
    <row r="370" spans="1:10">
      <c r="A370">
        <v>2</v>
      </c>
      <c r="B370">
        <v>-91.838999999999999</v>
      </c>
      <c r="C370">
        <v>562</v>
      </c>
      <c r="D370">
        <v>120000</v>
      </c>
      <c r="E370">
        <v>36</v>
      </c>
      <c r="F370" s="3">
        <v>47.556562181577227</v>
      </c>
    </row>
    <row r="371" spans="1:10">
      <c r="A371">
        <v>3</v>
      </c>
      <c r="B371">
        <v>-91.724000000000004</v>
      </c>
      <c r="C371">
        <v>562</v>
      </c>
      <c r="D371">
        <v>120000</v>
      </c>
      <c r="E371">
        <v>46</v>
      </c>
      <c r="F371" s="3">
        <v>48.023497350222605</v>
      </c>
    </row>
    <row r="372" spans="1:10">
      <c r="A372">
        <v>4</v>
      </c>
      <c r="B372">
        <v>-91.611999999999995</v>
      </c>
      <c r="C372">
        <v>562</v>
      </c>
      <c r="D372">
        <v>120000</v>
      </c>
      <c r="E372">
        <v>39</v>
      </c>
      <c r="F372" s="3">
        <v>48.601086101676884</v>
      </c>
    </row>
    <row r="373" spans="1:10">
      <c r="A373">
        <v>5</v>
      </c>
      <c r="B373">
        <v>-91.5</v>
      </c>
      <c r="C373">
        <v>562</v>
      </c>
      <c r="D373">
        <v>120000</v>
      </c>
      <c r="E373">
        <v>59</v>
      </c>
      <c r="F373" s="3">
        <v>49.486738485826521</v>
      </c>
    </row>
    <row r="374" spans="1:10">
      <c r="A374">
        <v>6</v>
      </c>
      <c r="B374">
        <v>-91.394000000000005</v>
      </c>
      <c r="C374">
        <v>562</v>
      </c>
      <c r="D374">
        <v>120000</v>
      </c>
      <c r="E374">
        <v>69</v>
      </c>
      <c r="F374" s="3">
        <v>50.958824990340737</v>
      </c>
    </row>
    <row r="375" spans="1:10">
      <c r="A375">
        <v>7</v>
      </c>
      <c r="B375">
        <v>-91.281000000000006</v>
      </c>
      <c r="C375">
        <v>562</v>
      </c>
      <c r="D375">
        <v>120000</v>
      </c>
      <c r="E375">
        <v>66</v>
      </c>
      <c r="F375" s="3">
        <v>53.898116781766383</v>
      </c>
    </row>
    <row r="376" spans="1:10">
      <c r="A376">
        <v>8</v>
      </c>
      <c r="B376">
        <v>-91.165000000000006</v>
      </c>
      <c r="C376">
        <v>562</v>
      </c>
      <c r="D376">
        <v>120000</v>
      </c>
      <c r="E376">
        <v>72</v>
      </c>
      <c r="F376" s="3">
        <v>59.583517036642149</v>
      </c>
    </row>
    <row r="377" spans="1:10">
      <c r="A377">
        <v>9</v>
      </c>
      <c r="B377">
        <v>-91.049000000000007</v>
      </c>
      <c r="C377">
        <v>562</v>
      </c>
      <c r="D377">
        <v>120000</v>
      </c>
      <c r="E377">
        <v>69</v>
      </c>
      <c r="F377" s="3">
        <v>69.633166639860164</v>
      </c>
    </row>
    <row r="378" spans="1:10">
      <c r="A378">
        <v>10</v>
      </c>
      <c r="B378">
        <v>-90.933999999999997</v>
      </c>
      <c r="C378">
        <v>562</v>
      </c>
      <c r="D378">
        <v>120000</v>
      </c>
      <c r="E378">
        <v>93</v>
      </c>
      <c r="F378" s="3">
        <v>85.57462057768231</v>
      </c>
    </row>
    <row r="379" spans="1:10">
      <c r="A379">
        <v>11</v>
      </c>
      <c r="B379">
        <v>-90.823999999999998</v>
      </c>
      <c r="C379">
        <v>562</v>
      </c>
      <c r="D379">
        <v>120000</v>
      </c>
      <c r="E379">
        <v>111</v>
      </c>
      <c r="F379" s="3">
        <v>107.20749948552455</v>
      </c>
    </row>
    <row r="380" spans="1:10">
      <c r="A380">
        <v>12</v>
      </c>
      <c r="B380">
        <v>-90.709000000000003</v>
      </c>
      <c r="C380">
        <v>562</v>
      </c>
      <c r="D380">
        <v>120000</v>
      </c>
      <c r="E380">
        <v>137</v>
      </c>
      <c r="F380" s="3">
        <v>135.63257383218595</v>
      </c>
    </row>
    <row r="381" spans="1:10">
      <c r="A381">
        <v>13</v>
      </c>
      <c r="B381">
        <v>-90.594999999999999</v>
      </c>
      <c r="C381">
        <v>562</v>
      </c>
      <c r="D381">
        <v>120000</v>
      </c>
      <c r="E381">
        <v>159</v>
      </c>
      <c r="F381" s="3">
        <v>166.41291033044703</v>
      </c>
    </row>
    <row r="382" spans="1:10">
      <c r="A382">
        <v>14</v>
      </c>
      <c r="B382">
        <v>-90.486999999999995</v>
      </c>
      <c r="C382">
        <v>562</v>
      </c>
      <c r="D382">
        <v>120000</v>
      </c>
      <c r="E382">
        <v>167</v>
      </c>
      <c r="F382" s="3">
        <v>193.04897452210153</v>
      </c>
    </row>
    <row r="383" spans="1:10">
      <c r="A383">
        <v>15</v>
      </c>
      <c r="B383">
        <v>-90.372</v>
      </c>
      <c r="C383">
        <v>562</v>
      </c>
      <c r="D383">
        <v>120000</v>
      </c>
      <c r="E383">
        <v>198</v>
      </c>
      <c r="F383" s="3">
        <v>212.71295543314602</v>
      </c>
    </row>
    <row r="384" spans="1:10">
      <c r="A384">
        <v>16</v>
      </c>
      <c r="B384">
        <v>-90.256</v>
      </c>
      <c r="C384">
        <v>562</v>
      </c>
      <c r="D384">
        <v>120000</v>
      </c>
      <c r="E384">
        <v>248</v>
      </c>
      <c r="F384" s="3">
        <v>218.59827780835482</v>
      </c>
    </row>
    <row r="385" spans="1:6">
      <c r="A385">
        <v>17</v>
      </c>
      <c r="B385">
        <v>-90.14</v>
      </c>
      <c r="C385">
        <v>562</v>
      </c>
      <c r="D385">
        <v>120000</v>
      </c>
      <c r="E385">
        <v>226</v>
      </c>
      <c r="F385" s="3">
        <v>208.98589831192012</v>
      </c>
    </row>
    <row r="386" spans="1:6">
      <c r="A386">
        <v>18</v>
      </c>
      <c r="B386">
        <v>-90.025000000000006</v>
      </c>
      <c r="C386">
        <v>562</v>
      </c>
      <c r="D386">
        <v>120000</v>
      </c>
      <c r="E386">
        <v>206</v>
      </c>
      <c r="F386" s="3">
        <v>186.82676513807539</v>
      </c>
    </row>
    <row r="387" spans="1:6">
      <c r="A387">
        <v>19</v>
      </c>
      <c r="B387">
        <v>-89.918999999999997</v>
      </c>
      <c r="C387">
        <v>562</v>
      </c>
      <c r="D387">
        <v>120000</v>
      </c>
      <c r="E387">
        <v>147</v>
      </c>
      <c r="F387" s="3">
        <v>160.0794557596432</v>
      </c>
    </row>
    <row r="388" spans="1:6">
      <c r="A388">
        <v>20</v>
      </c>
      <c r="B388">
        <v>-89.805999999999997</v>
      </c>
      <c r="C388">
        <v>562</v>
      </c>
      <c r="D388">
        <v>120000</v>
      </c>
      <c r="E388">
        <v>136</v>
      </c>
      <c r="F388" s="3">
        <v>130.61097417624546</v>
      </c>
    </row>
    <row r="389" spans="1:6">
      <c r="A389">
        <v>21</v>
      </c>
      <c r="B389">
        <v>-89.691000000000003</v>
      </c>
      <c r="C389">
        <v>562</v>
      </c>
      <c r="D389">
        <v>120000</v>
      </c>
      <c r="E389">
        <v>101</v>
      </c>
      <c r="F389" s="3">
        <v>104.41359309795666</v>
      </c>
    </row>
    <row r="390" spans="1:6">
      <c r="A390">
        <v>22</v>
      </c>
      <c r="B390">
        <v>-89.576999999999998</v>
      </c>
      <c r="C390">
        <v>562</v>
      </c>
      <c r="D390">
        <v>120000</v>
      </c>
      <c r="E390">
        <v>80</v>
      </c>
      <c r="F390" s="3">
        <v>84.782497595098363</v>
      </c>
    </row>
    <row r="391" spans="1:6">
      <c r="A391">
        <v>23</v>
      </c>
      <c r="B391">
        <v>-89.457999999999998</v>
      </c>
      <c r="C391">
        <v>562</v>
      </c>
      <c r="D391">
        <v>120000</v>
      </c>
      <c r="E391">
        <v>58</v>
      </c>
      <c r="F391" s="3">
        <v>71.29808100605203</v>
      </c>
    </row>
    <row r="392" spans="1:6">
      <c r="A392">
        <v>24</v>
      </c>
      <c r="B392">
        <v>-89.341999999999999</v>
      </c>
      <c r="C392">
        <v>562</v>
      </c>
      <c r="D392">
        <v>120000</v>
      </c>
      <c r="E392">
        <v>68</v>
      </c>
      <c r="F392" s="3">
        <v>63.759169194421993</v>
      </c>
    </row>
    <row r="393" spans="1:6">
      <c r="A393">
        <v>25</v>
      </c>
      <c r="B393">
        <v>-89.234999999999999</v>
      </c>
      <c r="C393">
        <v>562</v>
      </c>
      <c r="D393">
        <v>120000</v>
      </c>
      <c r="E393">
        <v>60</v>
      </c>
      <c r="F393" s="3">
        <v>60.176184891852131</v>
      </c>
    </row>
    <row r="394" spans="1:6">
      <c r="A394">
        <v>26</v>
      </c>
      <c r="B394">
        <v>-89.13</v>
      </c>
      <c r="C394">
        <v>562</v>
      </c>
      <c r="D394">
        <v>120000</v>
      </c>
      <c r="E394">
        <v>56</v>
      </c>
      <c r="F394" s="3">
        <v>58.574066625985836</v>
      </c>
    </row>
    <row r="395" spans="1:6">
      <c r="A395">
        <v>27</v>
      </c>
      <c r="B395">
        <v>-89.016000000000005</v>
      </c>
      <c r="C395">
        <v>562</v>
      </c>
      <c r="D395">
        <v>120000</v>
      </c>
      <c r="E395">
        <v>57</v>
      </c>
      <c r="F395" s="3">
        <v>58.002912240903484</v>
      </c>
    </row>
    <row r="396" spans="1:6">
      <c r="A396">
        <v>28</v>
      </c>
      <c r="B396">
        <v>-88.896000000000001</v>
      </c>
      <c r="C396">
        <v>562</v>
      </c>
      <c r="D396">
        <v>120000</v>
      </c>
      <c r="E396">
        <v>63</v>
      </c>
      <c r="F396" s="3">
        <v>58.026965506179181</v>
      </c>
    </row>
    <row r="397" spans="1:6">
      <c r="A397">
        <v>29</v>
      </c>
      <c r="B397">
        <v>-88.790999999999997</v>
      </c>
      <c r="C397">
        <v>562</v>
      </c>
      <c r="D397">
        <v>120000</v>
      </c>
      <c r="E397">
        <v>75</v>
      </c>
      <c r="F397" s="3">
        <v>58.270158109661566</v>
      </c>
    </row>
    <row r="398" spans="1:6">
      <c r="A398">
        <v>30</v>
      </c>
      <c r="B398">
        <v>-88.671999999999997</v>
      </c>
      <c r="C398">
        <v>562</v>
      </c>
      <c r="D398">
        <v>120000</v>
      </c>
      <c r="E398">
        <v>56</v>
      </c>
      <c r="F398" s="3">
        <v>58.639603806968793</v>
      </c>
    </row>
    <row r="399" spans="1:6">
      <c r="A399">
        <v>31</v>
      </c>
      <c r="B399">
        <v>-88.56</v>
      </c>
      <c r="C399">
        <v>562</v>
      </c>
      <c r="D399">
        <v>120000</v>
      </c>
      <c r="E399">
        <v>61</v>
      </c>
      <c r="F399" s="3">
        <v>59.019023398786409</v>
      </c>
    </row>
    <row r="400" spans="1:6">
      <c r="A400">
        <v>32</v>
      </c>
      <c r="B400">
        <v>-88.451999999999998</v>
      </c>
      <c r="C400">
        <v>562</v>
      </c>
      <c r="D400">
        <v>120000</v>
      </c>
      <c r="E400">
        <v>51</v>
      </c>
      <c r="F400" s="3">
        <v>59.393815351237144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27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28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95</v>
      </c>
      <c r="B418" t="s">
        <v>74</v>
      </c>
      <c r="C418" t="s">
        <v>77</v>
      </c>
      <c r="D418" t="s">
        <v>94</v>
      </c>
      <c r="E418" t="s">
        <v>93</v>
      </c>
      <c r="F418" t="s">
        <v>114</v>
      </c>
    </row>
    <row r="419" spans="1:10">
      <c r="A419">
        <v>1</v>
      </c>
      <c r="B419">
        <v>-91.947999999999993</v>
      </c>
      <c r="C419">
        <v>564</v>
      </c>
      <c r="D419">
        <v>120000</v>
      </c>
      <c r="E419">
        <v>34</v>
      </c>
      <c r="F419" s="3">
        <v>47.259378344114076</v>
      </c>
      <c r="J419" t="s">
        <v>133</v>
      </c>
    </row>
    <row r="420" spans="1:10">
      <c r="A420">
        <v>2</v>
      </c>
      <c r="B420">
        <v>-91.838999999999999</v>
      </c>
      <c r="C420">
        <v>564</v>
      </c>
      <c r="D420">
        <v>120000</v>
      </c>
      <c r="E420">
        <v>52</v>
      </c>
      <c r="F420" s="3">
        <v>47.872812111818291</v>
      </c>
    </row>
    <row r="421" spans="1:10">
      <c r="A421">
        <v>3</v>
      </c>
      <c r="B421">
        <v>-91.724000000000004</v>
      </c>
      <c r="C421">
        <v>564</v>
      </c>
      <c r="D421">
        <v>120000</v>
      </c>
      <c r="E421">
        <v>37</v>
      </c>
      <c r="F421" s="3">
        <v>48.574001851491893</v>
      </c>
    </row>
    <row r="422" spans="1:10">
      <c r="A422">
        <v>4</v>
      </c>
      <c r="B422">
        <v>-91.611999999999995</v>
      </c>
      <c r="C422">
        <v>564</v>
      </c>
      <c r="D422">
        <v>120000</v>
      </c>
      <c r="E422">
        <v>44</v>
      </c>
      <c r="F422" s="3">
        <v>49.404457851534737</v>
      </c>
    </row>
    <row r="423" spans="1:10">
      <c r="A423">
        <v>5</v>
      </c>
      <c r="B423">
        <v>-91.5</v>
      </c>
      <c r="C423">
        <v>564</v>
      </c>
      <c r="D423">
        <v>120000</v>
      </c>
      <c r="E423">
        <v>66</v>
      </c>
      <c r="F423" s="3">
        <v>50.600958650723015</v>
      </c>
    </row>
    <row r="424" spans="1:10">
      <c r="A424">
        <v>6</v>
      </c>
      <c r="B424">
        <v>-91.394000000000005</v>
      </c>
      <c r="C424">
        <v>564</v>
      </c>
      <c r="D424">
        <v>120000</v>
      </c>
      <c r="E424">
        <v>78</v>
      </c>
      <c r="F424" s="3">
        <v>52.479956180150758</v>
      </c>
    </row>
    <row r="425" spans="1:10">
      <c r="A425">
        <v>7</v>
      </c>
      <c r="B425">
        <v>-91.281000000000006</v>
      </c>
      <c r="C425">
        <v>564</v>
      </c>
      <c r="D425">
        <v>120000</v>
      </c>
      <c r="E425">
        <v>66</v>
      </c>
      <c r="F425" s="3">
        <v>56.08546543374743</v>
      </c>
    </row>
    <row r="426" spans="1:10">
      <c r="A426">
        <v>8</v>
      </c>
      <c r="B426">
        <v>-91.165000000000006</v>
      </c>
      <c r="C426">
        <v>564</v>
      </c>
      <c r="D426">
        <v>120000</v>
      </c>
      <c r="E426">
        <v>71</v>
      </c>
      <c r="F426" s="3">
        <v>62.89221773569156</v>
      </c>
    </row>
    <row r="427" spans="1:10">
      <c r="A427">
        <v>9</v>
      </c>
      <c r="B427">
        <v>-91.049000000000007</v>
      </c>
      <c r="C427">
        <v>564</v>
      </c>
      <c r="D427">
        <v>120000</v>
      </c>
      <c r="E427">
        <v>87</v>
      </c>
      <c r="F427" s="3">
        <v>74.76651630586818</v>
      </c>
    </row>
    <row r="428" spans="1:10">
      <c r="A428">
        <v>10</v>
      </c>
      <c r="B428">
        <v>-90.933999999999997</v>
      </c>
      <c r="C428">
        <v>564</v>
      </c>
      <c r="D428">
        <v>120000</v>
      </c>
      <c r="E428">
        <v>86</v>
      </c>
      <c r="F428" s="3">
        <v>93.486536623008476</v>
      </c>
    </row>
    <row r="429" spans="1:10">
      <c r="A429">
        <v>11</v>
      </c>
      <c r="B429">
        <v>-90.823999999999998</v>
      </c>
      <c r="C429">
        <v>564</v>
      </c>
      <c r="D429">
        <v>120000</v>
      </c>
      <c r="E429">
        <v>121</v>
      </c>
      <c r="F429" s="3">
        <v>118.85581443358542</v>
      </c>
    </row>
    <row r="430" spans="1:10">
      <c r="A430">
        <v>12</v>
      </c>
      <c r="B430">
        <v>-90.709000000000003</v>
      </c>
      <c r="C430">
        <v>564</v>
      </c>
      <c r="D430">
        <v>120000</v>
      </c>
      <c r="E430">
        <v>150</v>
      </c>
      <c r="F430" s="3">
        <v>152.28233499253145</v>
      </c>
    </row>
    <row r="431" spans="1:10">
      <c r="A431">
        <v>13</v>
      </c>
      <c r="B431">
        <v>-90.594999999999999</v>
      </c>
      <c r="C431">
        <v>564</v>
      </c>
      <c r="D431">
        <v>120000</v>
      </c>
      <c r="E431">
        <v>174</v>
      </c>
      <c r="F431" s="3">
        <v>188.75414928036037</v>
      </c>
    </row>
    <row r="432" spans="1:10">
      <c r="A432">
        <v>14</v>
      </c>
      <c r="B432">
        <v>-90.486999999999995</v>
      </c>
      <c r="C432">
        <v>564</v>
      </c>
      <c r="D432">
        <v>120000</v>
      </c>
      <c r="E432">
        <v>207</v>
      </c>
      <c r="F432" s="3">
        <v>220.78066222138401</v>
      </c>
    </row>
    <row r="433" spans="1:6">
      <c r="A433">
        <v>15</v>
      </c>
      <c r="B433">
        <v>-90.372</v>
      </c>
      <c r="C433">
        <v>564</v>
      </c>
      <c r="D433">
        <v>120000</v>
      </c>
      <c r="E433">
        <v>278</v>
      </c>
      <c r="F433" s="3">
        <v>245.21078658059753</v>
      </c>
    </row>
    <row r="434" spans="1:6">
      <c r="A434">
        <v>16</v>
      </c>
      <c r="B434">
        <v>-90.256</v>
      </c>
      <c r="C434">
        <v>564</v>
      </c>
      <c r="D434">
        <v>120000</v>
      </c>
      <c r="E434">
        <v>237</v>
      </c>
      <c r="F434" s="3">
        <v>253.88189519570898</v>
      </c>
    </row>
    <row r="435" spans="1:6">
      <c r="A435">
        <v>17</v>
      </c>
      <c r="B435">
        <v>-90.14</v>
      </c>
      <c r="C435">
        <v>564</v>
      </c>
      <c r="D435">
        <v>120000</v>
      </c>
      <c r="E435">
        <v>253</v>
      </c>
      <c r="F435" s="3">
        <v>244.36926325795386</v>
      </c>
    </row>
    <row r="436" spans="1:6">
      <c r="A436">
        <v>18</v>
      </c>
      <c r="B436">
        <v>-90.025000000000006</v>
      </c>
      <c r="C436">
        <v>564</v>
      </c>
      <c r="D436">
        <v>120000</v>
      </c>
      <c r="E436">
        <v>231</v>
      </c>
      <c r="F436" s="3">
        <v>219.64988685351648</v>
      </c>
    </row>
    <row r="437" spans="1:6">
      <c r="A437">
        <v>19</v>
      </c>
      <c r="B437">
        <v>-89.918999999999997</v>
      </c>
      <c r="C437">
        <v>564</v>
      </c>
      <c r="D437">
        <v>120000</v>
      </c>
      <c r="E437">
        <v>203</v>
      </c>
      <c r="F437" s="3">
        <v>188.74727379254574</v>
      </c>
    </row>
    <row r="438" spans="1:6">
      <c r="A438">
        <v>20</v>
      </c>
      <c r="B438">
        <v>-89.805999999999997</v>
      </c>
      <c r="C438">
        <v>564</v>
      </c>
      <c r="D438">
        <v>120000</v>
      </c>
      <c r="E438">
        <v>150</v>
      </c>
      <c r="F438" s="3">
        <v>153.89880543256399</v>
      </c>
    </row>
    <row r="439" spans="1:6">
      <c r="A439">
        <v>21</v>
      </c>
      <c r="B439">
        <v>-89.691000000000003</v>
      </c>
      <c r="C439">
        <v>564</v>
      </c>
      <c r="D439">
        <v>120000</v>
      </c>
      <c r="E439">
        <v>115</v>
      </c>
      <c r="F439" s="3">
        <v>122.26550453407874</v>
      </c>
    </row>
    <row r="440" spans="1:6">
      <c r="A440">
        <v>22</v>
      </c>
      <c r="B440">
        <v>-89.576999999999998</v>
      </c>
      <c r="C440">
        <v>564</v>
      </c>
      <c r="D440">
        <v>120000</v>
      </c>
      <c r="E440">
        <v>83</v>
      </c>
      <c r="F440" s="3">
        <v>98.082874740572947</v>
      </c>
    </row>
    <row r="441" spans="1:6">
      <c r="A441">
        <v>23</v>
      </c>
      <c r="B441">
        <v>-89.457999999999998</v>
      </c>
      <c r="C441">
        <v>564</v>
      </c>
      <c r="D441">
        <v>120000</v>
      </c>
      <c r="E441">
        <v>81</v>
      </c>
      <c r="F441" s="3">
        <v>81.138062109499145</v>
      </c>
    </row>
    <row r="442" spans="1:6">
      <c r="A442">
        <v>24</v>
      </c>
      <c r="B442">
        <v>-89.341999999999999</v>
      </c>
      <c r="C442">
        <v>564</v>
      </c>
      <c r="D442">
        <v>120000</v>
      </c>
      <c r="E442">
        <v>78</v>
      </c>
      <c r="F442" s="3">
        <v>71.478029890200176</v>
      </c>
    </row>
    <row r="443" spans="1:6">
      <c r="A443">
        <v>25</v>
      </c>
      <c r="B443">
        <v>-89.234999999999999</v>
      </c>
      <c r="C443">
        <v>564</v>
      </c>
      <c r="D443">
        <v>120000</v>
      </c>
      <c r="E443">
        <v>80</v>
      </c>
      <c r="F443" s="3">
        <v>66.811452075141489</v>
      </c>
    </row>
    <row r="444" spans="1:6">
      <c r="A444">
        <v>26</v>
      </c>
      <c r="B444">
        <v>-89.13</v>
      </c>
      <c r="C444">
        <v>564</v>
      </c>
      <c r="D444">
        <v>120000</v>
      </c>
      <c r="E444">
        <v>65</v>
      </c>
      <c r="F444" s="3">
        <v>64.707212116205739</v>
      </c>
    </row>
    <row r="445" spans="1:6">
      <c r="A445">
        <v>27</v>
      </c>
      <c r="B445">
        <v>-89.016000000000005</v>
      </c>
      <c r="C445">
        <v>564</v>
      </c>
      <c r="D445">
        <v>120000</v>
      </c>
      <c r="E445">
        <v>66</v>
      </c>
      <c r="F445" s="3">
        <v>63.97418812716424</v>
      </c>
    </row>
    <row r="446" spans="1:6">
      <c r="A446">
        <v>28</v>
      </c>
      <c r="B446">
        <v>-88.896000000000001</v>
      </c>
      <c r="C446">
        <v>564</v>
      </c>
      <c r="D446">
        <v>120000</v>
      </c>
      <c r="E446">
        <v>58</v>
      </c>
      <c r="F446" s="3">
        <v>64.056636369003044</v>
      </c>
    </row>
    <row r="447" spans="1:6">
      <c r="A447">
        <v>29</v>
      </c>
      <c r="B447">
        <v>-88.790999999999997</v>
      </c>
      <c r="C447">
        <v>564</v>
      </c>
      <c r="D447">
        <v>120000</v>
      </c>
      <c r="E447">
        <v>73</v>
      </c>
      <c r="F447" s="3">
        <v>64.441399986233478</v>
      </c>
    </row>
    <row r="448" spans="1:6">
      <c r="A448">
        <v>30</v>
      </c>
      <c r="B448">
        <v>-88.671999999999997</v>
      </c>
      <c r="C448">
        <v>564</v>
      </c>
      <c r="D448">
        <v>120000</v>
      </c>
      <c r="E448">
        <v>66</v>
      </c>
      <c r="F448" s="3">
        <v>65.013727922500209</v>
      </c>
    </row>
    <row r="449" spans="1:6">
      <c r="A449">
        <v>31</v>
      </c>
      <c r="B449">
        <v>-88.56</v>
      </c>
      <c r="C449">
        <v>564</v>
      </c>
      <c r="D449">
        <v>120000</v>
      </c>
      <c r="E449">
        <v>58</v>
      </c>
      <c r="F449" s="3">
        <v>65.599909273837952</v>
      </c>
    </row>
    <row r="450" spans="1:6">
      <c r="A450">
        <v>32</v>
      </c>
      <c r="B450">
        <v>-88.451999999999998</v>
      </c>
      <c r="C450">
        <v>564</v>
      </c>
      <c r="D450">
        <v>120000</v>
      </c>
      <c r="E450">
        <v>60</v>
      </c>
      <c r="F450" s="3">
        <v>66.178995502886949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30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95</v>
      </c>
      <c r="B468" t="s">
        <v>74</v>
      </c>
      <c r="C468" t="s">
        <v>77</v>
      </c>
      <c r="D468" t="s">
        <v>94</v>
      </c>
      <c r="E468" t="s">
        <v>93</v>
      </c>
      <c r="F468" t="s">
        <v>114</v>
      </c>
    </row>
    <row r="469" spans="1:10">
      <c r="A469">
        <v>1</v>
      </c>
      <c r="B469">
        <v>-91.947999999999993</v>
      </c>
      <c r="C469">
        <v>562</v>
      </c>
      <c r="D469">
        <v>120000</v>
      </c>
      <c r="E469">
        <v>45</v>
      </c>
      <c r="F469" s="3">
        <v>47.944690556423801</v>
      </c>
      <c r="J469" t="s">
        <v>134</v>
      </c>
    </row>
    <row r="470" spans="1:10">
      <c r="A470">
        <v>2</v>
      </c>
      <c r="B470">
        <v>-91.838999999999999</v>
      </c>
      <c r="C470">
        <v>562</v>
      </c>
      <c r="D470">
        <v>120000</v>
      </c>
      <c r="E470">
        <v>53</v>
      </c>
      <c r="F470" s="3">
        <v>48.498684015283992</v>
      </c>
    </row>
    <row r="471" spans="1:10">
      <c r="A471">
        <v>3</v>
      </c>
      <c r="B471">
        <v>-91.724000000000004</v>
      </c>
      <c r="C471">
        <v>562</v>
      </c>
      <c r="D471">
        <v>120000</v>
      </c>
      <c r="E471">
        <v>39</v>
      </c>
      <c r="F471" s="3">
        <v>49.103796195296354</v>
      </c>
    </row>
    <row r="472" spans="1:10">
      <c r="A472">
        <v>4</v>
      </c>
      <c r="B472">
        <v>-91.611999999999995</v>
      </c>
      <c r="C472">
        <v>562</v>
      </c>
      <c r="D472">
        <v>120000</v>
      </c>
      <c r="E472">
        <v>41</v>
      </c>
      <c r="F472" s="3">
        <v>49.763210222435958</v>
      </c>
    </row>
    <row r="473" spans="1:10">
      <c r="A473">
        <v>5</v>
      </c>
      <c r="B473">
        <v>-91.5</v>
      </c>
      <c r="C473">
        <v>562</v>
      </c>
      <c r="D473">
        <v>120000</v>
      </c>
      <c r="E473">
        <v>50</v>
      </c>
      <c r="F473" s="3">
        <v>50.634678056053943</v>
      </c>
    </row>
    <row r="474" spans="1:10">
      <c r="A474">
        <v>6</v>
      </c>
      <c r="B474">
        <v>-91.394000000000005</v>
      </c>
      <c r="C474">
        <v>562</v>
      </c>
      <c r="D474">
        <v>120000</v>
      </c>
      <c r="E474">
        <v>50</v>
      </c>
      <c r="F474" s="3">
        <v>51.97402594385126</v>
      </c>
    </row>
    <row r="475" spans="1:10">
      <c r="A475">
        <v>7</v>
      </c>
      <c r="B475">
        <v>-91.281000000000006</v>
      </c>
      <c r="C475">
        <v>562</v>
      </c>
      <c r="D475">
        <v>120000</v>
      </c>
      <c r="E475">
        <v>79</v>
      </c>
      <c r="F475" s="3">
        <v>54.693841903659369</v>
      </c>
    </row>
    <row r="476" spans="1:10">
      <c r="A476">
        <v>8</v>
      </c>
      <c r="B476">
        <v>-91.165000000000006</v>
      </c>
      <c r="C476">
        <v>562</v>
      </c>
      <c r="D476">
        <v>120000</v>
      </c>
      <c r="E476">
        <v>81</v>
      </c>
      <c r="F476" s="3">
        <v>60.365195250217866</v>
      </c>
    </row>
    <row r="477" spans="1:10">
      <c r="A477">
        <v>9</v>
      </c>
      <c r="B477">
        <v>-91.049000000000007</v>
      </c>
      <c r="C477">
        <v>562</v>
      </c>
      <c r="D477">
        <v>120000</v>
      </c>
      <c r="E477">
        <v>75</v>
      </c>
      <c r="F477" s="3">
        <v>71.34210505381597</v>
      </c>
    </row>
    <row r="478" spans="1:10">
      <c r="A478">
        <v>10</v>
      </c>
      <c r="B478">
        <v>-90.933999999999997</v>
      </c>
      <c r="C478">
        <v>562</v>
      </c>
      <c r="D478">
        <v>120000</v>
      </c>
      <c r="E478">
        <v>103</v>
      </c>
      <c r="F478" s="3">
        <v>90.261686943409188</v>
      </c>
    </row>
    <row r="479" spans="1:10">
      <c r="A479">
        <v>11</v>
      </c>
      <c r="B479">
        <v>-90.823999999999998</v>
      </c>
      <c r="C479">
        <v>562</v>
      </c>
      <c r="D479">
        <v>120000</v>
      </c>
      <c r="E479">
        <v>106</v>
      </c>
      <c r="F479" s="3">
        <v>117.66506851734188</v>
      </c>
    </row>
    <row r="480" spans="1:10">
      <c r="A480">
        <v>12</v>
      </c>
      <c r="B480">
        <v>-90.709000000000003</v>
      </c>
      <c r="C480">
        <v>562</v>
      </c>
      <c r="D480">
        <v>120000</v>
      </c>
      <c r="E480">
        <v>148</v>
      </c>
      <c r="F480" s="3">
        <v>155.34674518250941</v>
      </c>
    </row>
    <row r="481" spans="1:6">
      <c r="A481">
        <v>13</v>
      </c>
      <c r="B481">
        <v>-90.594999999999999</v>
      </c>
      <c r="C481">
        <v>562</v>
      </c>
      <c r="D481">
        <v>120000</v>
      </c>
      <c r="E481">
        <v>182</v>
      </c>
      <c r="F481" s="3">
        <v>197.02416030428878</v>
      </c>
    </row>
    <row r="482" spans="1:6">
      <c r="A482">
        <v>14</v>
      </c>
      <c r="B482">
        <v>-90.486999999999995</v>
      </c>
      <c r="C482">
        <v>562</v>
      </c>
      <c r="D482">
        <v>120000</v>
      </c>
      <c r="E482">
        <v>238</v>
      </c>
      <c r="F482" s="3">
        <v>232.61306430818183</v>
      </c>
    </row>
    <row r="483" spans="1:6">
      <c r="A483">
        <v>15</v>
      </c>
      <c r="B483">
        <v>-90.372</v>
      </c>
      <c r="C483">
        <v>562</v>
      </c>
      <c r="D483">
        <v>120000</v>
      </c>
      <c r="E483">
        <v>266</v>
      </c>
      <c r="F483" s="3">
        <v>256.70305274273596</v>
      </c>
    </row>
    <row r="484" spans="1:6">
      <c r="A484">
        <v>16</v>
      </c>
      <c r="B484">
        <v>-90.256</v>
      </c>
      <c r="C484">
        <v>562</v>
      </c>
      <c r="D484">
        <v>120000</v>
      </c>
      <c r="E484">
        <v>252</v>
      </c>
      <c r="F484" s="3">
        <v>259.44664604615144</v>
      </c>
    </row>
    <row r="485" spans="1:6">
      <c r="A485">
        <v>17</v>
      </c>
      <c r="B485">
        <v>-90.14</v>
      </c>
      <c r="C485">
        <v>562</v>
      </c>
      <c r="D485">
        <v>120000</v>
      </c>
      <c r="E485">
        <v>267</v>
      </c>
      <c r="F485" s="3">
        <v>239.85261812567026</v>
      </c>
    </row>
    <row r="486" spans="1:6">
      <c r="A486">
        <v>18</v>
      </c>
      <c r="B486">
        <v>-90.025000000000006</v>
      </c>
      <c r="C486">
        <v>562</v>
      </c>
      <c r="D486">
        <v>120000</v>
      </c>
      <c r="E486">
        <v>215</v>
      </c>
      <c r="F486" s="3">
        <v>204.66626917932385</v>
      </c>
    </row>
    <row r="487" spans="1:6">
      <c r="A487">
        <v>19</v>
      </c>
      <c r="B487">
        <v>-89.918999999999997</v>
      </c>
      <c r="C487">
        <v>562</v>
      </c>
      <c r="D487">
        <v>120000</v>
      </c>
      <c r="E487">
        <v>157</v>
      </c>
      <c r="F487" s="3">
        <v>166.96474779995003</v>
      </c>
    </row>
    <row r="488" spans="1:6">
      <c r="A488">
        <v>20</v>
      </c>
      <c r="B488">
        <v>-89.805999999999997</v>
      </c>
      <c r="C488">
        <v>562</v>
      </c>
      <c r="D488">
        <v>120000</v>
      </c>
      <c r="E488">
        <v>115</v>
      </c>
      <c r="F488" s="3">
        <v>129.70539525048383</v>
      </c>
    </row>
    <row r="489" spans="1:6">
      <c r="A489">
        <v>21</v>
      </c>
      <c r="B489">
        <v>-89.691000000000003</v>
      </c>
      <c r="C489">
        <v>562</v>
      </c>
      <c r="D489">
        <v>120000</v>
      </c>
      <c r="E489">
        <v>91</v>
      </c>
      <c r="F489" s="3">
        <v>100.36676101517187</v>
      </c>
    </row>
    <row r="490" spans="1:6">
      <c r="A490">
        <v>22</v>
      </c>
      <c r="B490">
        <v>-89.576999999999998</v>
      </c>
      <c r="C490">
        <v>562</v>
      </c>
      <c r="D490">
        <v>120000</v>
      </c>
      <c r="E490">
        <v>105</v>
      </c>
      <c r="F490" s="3">
        <v>81.211932003884243</v>
      </c>
    </row>
    <row r="491" spans="1:6">
      <c r="A491">
        <v>23</v>
      </c>
      <c r="B491">
        <v>-89.457999999999998</v>
      </c>
      <c r="C491">
        <v>562</v>
      </c>
      <c r="D491">
        <v>120000</v>
      </c>
      <c r="E491">
        <v>62</v>
      </c>
      <c r="F491" s="3">
        <v>70.031049771926064</v>
      </c>
    </row>
    <row r="492" spans="1:6">
      <c r="A492">
        <v>24</v>
      </c>
      <c r="B492">
        <v>-89.341999999999999</v>
      </c>
      <c r="C492">
        <v>562</v>
      </c>
      <c r="D492">
        <v>120000</v>
      </c>
      <c r="E492">
        <v>94</v>
      </c>
      <c r="F492" s="3">
        <v>64.934845306584805</v>
      </c>
    </row>
    <row r="493" spans="1:6">
      <c r="A493">
        <v>25</v>
      </c>
      <c r="B493">
        <v>-89.234999999999999</v>
      </c>
      <c r="C493">
        <v>562</v>
      </c>
      <c r="D493">
        <v>120000</v>
      </c>
      <c r="E493">
        <v>55</v>
      </c>
      <c r="F493" s="3">
        <v>63.108967248176789</v>
      </c>
    </row>
    <row r="494" spans="1:6">
      <c r="A494">
        <v>26</v>
      </c>
      <c r="B494">
        <v>-89.13</v>
      </c>
      <c r="C494">
        <v>562</v>
      </c>
      <c r="D494">
        <v>120000</v>
      </c>
      <c r="E494">
        <v>66</v>
      </c>
      <c r="F494" s="3">
        <v>62.659437383957844</v>
      </c>
    </row>
    <row r="495" spans="1:6">
      <c r="A495">
        <v>27</v>
      </c>
      <c r="B495">
        <v>-89.016000000000005</v>
      </c>
      <c r="C495">
        <v>562</v>
      </c>
      <c r="D495">
        <v>120000</v>
      </c>
      <c r="E495">
        <v>79</v>
      </c>
      <c r="F495" s="3">
        <v>62.839995621394422</v>
      </c>
    </row>
    <row r="496" spans="1:6">
      <c r="A496">
        <v>28</v>
      </c>
      <c r="B496">
        <v>-88.896000000000001</v>
      </c>
      <c r="C496">
        <v>562</v>
      </c>
      <c r="D496">
        <v>120000</v>
      </c>
      <c r="E496">
        <v>46</v>
      </c>
      <c r="F496" s="3">
        <v>63.316530407708406</v>
      </c>
    </row>
    <row r="497" spans="1:6">
      <c r="A497">
        <v>29</v>
      </c>
      <c r="B497">
        <v>-88.790999999999997</v>
      </c>
      <c r="C497">
        <v>562</v>
      </c>
      <c r="D497">
        <v>120000</v>
      </c>
      <c r="E497">
        <v>62</v>
      </c>
      <c r="F497" s="3">
        <v>63.813210485835647</v>
      </c>
    </row>
    <row r="498" spans="1:6">
      <c r="A498">
        <v>30</v>
      </c>
      <c r="B498">
        <v>-88.671999999999997</v>
      </c>
      <c r="C498">
        <v>562</v>
      </c>
      <c r="D498">
        <v>120000</v>
      </c>
      <c r="E498">
        <v>56</v>
      </c>
      <c r="F498" s="3">
        <v>64.401969180230793</v>
      </c>
    </row>
    <row r="499" spans="1:6">
      <c r="A499">
        <v>31</v>
      </c>
      <c r="B499">
        <v>-88.56</v>
      </c>
      <c r="C499">
        <v>562</v>
      </c>
      <c r="D499">
        <v>120000</v>
      </c>
      <c r="E499">
        <v>74</v>
      </c>
      <c r="F499" s="3">
        <v>64.962773256593209</v>
      </c>
    </row>
    <row r="500" spans="1:6">
      <c r="A500">
        <v>32</v>
      </c>
      <c r="B500">
        <v>-88.451999999999998</v>
      </c>
      <c r="C500">
        <v>562</v>
      </c>
      <c r="D500">
        <v>120000</v>
      </c>
      <c r="E500">
        <v>68</v>
      </c>
      <c r="F500" s="3">
        <v>65.504943199438429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32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95</v>
      </c>
      <c r="B518" t="s">
        <v>74</v>
      </c>
      <c r="C518" t="s">
        <v>77</v>
      </c>
      <c r="D518" t="s">
        <v>94</v>
      </c>
      <c r="E518" t="s">
        <v>93</v>
      </c>
      <c r="F518" t="s">
        <v>114</v>
      </c>
    </row>
    <row r="519" spans="1:10">
      <c r="A519">
        <v>1</v>
      </c>
      <c r="B519">
        <v>-91.947999999999993</v>
      </c>
      <c r="C519">
        <v>559</v>
      </c>
      <c r="D519">
        <v>120000</v>
      </c>
      <c r="E519">
        <v>46</v>
      </c>
      <c r="F519" s="3">
        <v>49.98724795565218</v>
      </c>
      <c r="J519" t="s">
        <v>135</v>
      </c>
    </row>
    <row r="520" spans="1:10">
      <c r="A520">
        <v>2</v>
      </c>
      <c r="B520">
        <v>-91.838999999999999</v>
      </c>
      <c r="C520">
        <v>559</v>
      </c>
      <c r="D520">
        <v>120000</v>
      </c>
      <c r="E520">
        <v>49</v>
      </c>
      <c r="F520" s="3">
        <v>50.41809244489712</v>
      </c>
    </row>
    <row r="521" spans="1:10">
      <c r="A521">
        <v>3</v>
      </c>
      <c r="B521">
        <v>-91.724000000000004</v>
      </c>
      <c r="C521">
        <v>559</v>
      </c>
      <c r="D521">
        <v>120000</v>
      </c>
      <c r="E521">
        <v>56</v>
      </c>
      <c r="F521" s="3">
        <v>50.952376992238264</v>
      </c>
    </row>
    <row r="522" spans="1:10">
      <c r="A522">
        <v>4</v>
      </c>
      <c r="B522">
        <v>-91.611999999999995</v>
      </c>
      <c r="C522">
        <v>559</v>
      </c>
      <c r="D522">
        <v>120000</v>
      </c>
      <c r="E522">
        <v>45</v>
      </c>
      <c r="F522" s="3">
        <v>51.687424680091823</v>
      </c>
    </row>
    <row r="523" spans="1:10">
      <c r="A523">
        <v>5</v>
      </c>
      <c r="B523">
        <v>-91.5</v>
      </c>
      <c r="C523">
        <v>559</v>
      </c>
      <c r="D523">
        <v>120000</v>
      </c>
      <c r="E523">
        <v>58</v>
      </c>
      <c r="F523" s="3">
        <v>52.945265664562456</v>
      </c>
    </row>
    <row r="524" spans="1:10">
      <c r="A524">
        <v>6</v>
      </c>
      <c r="B524">
        <v>-91.394000000000005</v>
      </c>
      <c r="C524">
        <v>559</v>
      </c>
      <c r="D524">
        <v>120000</v>
      </c>
      <c r="E524">
        <v>67</v>
      </c>
      <c r="F524" s="3">
        <v>55.178704877931267</v>
      </c>
    </row>
    <row r="525" spans="1:10">
      <c r="A525">
        <v>7</v>
      </c>
      <c r="B525">
        <v>-91.281000000000006</v>
      </c>
      <c r="C525">
        <v>559</v>
      </c>
      <c r="D525">
        <v>120000</v>
      </c>
      <c r="E525">
        <v>52</v>
      </c>
      <c r="F525" s="3">
        <v>59.73805799239156</v>
      </c>
    </row>
    <row r="526" spans="1:10">
      <c r="A526">
        <v>8</v>
      </c>
      <c r="B526">
        <v>-91.165000000000006</v>
      </c>
      <c r="C526">
        <v>559</v>
      </c>
      <c r="D526">
        <v>120000</v>
      </c>
      <c r="E526">
        <v>69</v>
      </c>
      <c r="F526" s="3">
        <v>68.499266361868195</v>
      </c>
    </row>
    <row r="527" spans="1:10">
      <c r="A527">
        <v>9</v>
      </c>
      <c r="B527">
        <v>-91.049000000000007</v>
      </c>
      <c r="C527">
        <v>559</v>
      </c>
      <c r="D527">
        <v>120000</v>
      </c>
      <c r="E527">
        <v>87</v>
      </c>
      <c r="F527" s="3">
        <v>83.635322847700664</v>
      </c>
    </row>
    <row r="528" spans="1:10">
      <c r="A528">
        <v>10</v>
      </c>
      <c r="B528">
        <v>-90.933999999999997</v>
      </c>
      <c r="C528">
        <v>559</v>
      </c>
      <c r="D528">
        <v>120000</v>
      </c>
      <c r="E528">
        <v>111</v>
      </c>
      <c r="F528" s="3">
        <v>106.88737829059642</v>
      </c>
    </row>
    <row r="529" spans="1:6">
      <c r="A529">
        <v>11</v>
      </c>
      <c r="B529">
        <v>-90.823999999999998</v>
      </c>
      <c r="C529">
        <v>559</v>
      </c>
      <c r="D529">
        <v>120000</v>
      </c>
      <c r="E529">
        <v>140</v>
      </c>
      <c r="F529" s="3">
        <v>137.26252709501901</v>
      </c>
    </row>
    <row r="530" spans="1:6">
      <c r="A530">
        <v>12</v>
      </c>
      <c r="B530">
        <v>-90.709000000000003</v>
      </c>
      <c r="C530">
        <v>559</v>
      </c>
      <c r="D530">
        <v>120000</v>
      </c>
      <c r="E530">
        <v>173</v>
      </c>
      <c r="F530" s="3">
        <v>175.37780992200717</v>
      </c>
    </row>
    <row r="531" spans="1:6">
      <c r="A531">
        <v>13</v>
      </c>
      <c r="B531">
        <v>-90.594999999999999</v>
      </c>
      <c r="C531">
        <v>559</v>
      </c>
      <c r="D531">
        <v>120000</v>
      </c>
      <c r="E531">
        <v>201</v>
      </c>
      <c r="F531" s="3">
        <v>214.26427736031155</v>
      </c>
    </row>
    <row r="532" spans="1:6">
      <c r="A532">
        <v>14</v>
      </c>
      <c r="B532">
        <v>-90.486999999999995</v>
      </c>
      <c r="C532">
        <v>559</v>
      </c>
      <c r="D532">
        <v>120000</v>
      </c>
      <c r="E532">
        <v>236</v>
      </c>
      <c r="F532" s="3">
        <v>245.18646502083729</v>
      </c>
    </row>
    <row r="533" spans="1:6">
      <c r="A533">
        <v>15</v>
      </c>
      <c r="B533">
        <v>-90.372</v>
      </c>
      <c r="C533">
        <v>559</v>
      </c>
      <c r="D533">
        <v>120000</v>
      </c>
      <c r="E533">
        <v>286</v>
      </c>
      <c r="F533" s="3">
        <v>264.34915532020983</v>
      </c>
    </row>
    <row r="534" spans="1:6">
      <c r="A534">
        <v>16</v>
      </c>
      <c r="B534">
        <v>-90.256</v>
      </c>
      <c r="C534">
        <v>559</v>
      </c>
      <c r="D534">
        <v>120000</v>
      </c>
      <c r="E534">
        <v>263</v>
      </c>
      <c r="F534" s="3">
        <v>264.41879041270204</v>
      </c>
    </row>
    <row r="535" spans="1:6">
      <c r="A535">
        <v>17</v>
      </c>
      <c r="B535">
        <v>-90.14</v>
      </c>
      <c r="C535">
        <v>559</v>
      </c>
      <c r="D535">
        <v>120000</v>
      </c>
      <c r="E535">
        <v>251</v>
      </c>
      <c r="F535" s="3">
        <v>245.25458340514908</v>
      </c>
    </row>
    <row r="536" spans="1:6">
      <c r="A536">
        <v>18</v>
      </c>
      <c r="B536">
        <v>-90.025000000000006</v>
      </c>
      <c r="C536">
        <v>559</v>
      </c>
      <c r="D536">
        <v>120000</v>
      </c>
      <c r="E536">
        <v>226</v>
      </c>
      <c r="F536" s="3">
        <v>212.44080536047787</v>
      </c>
    </row>
    <row r="537" spans="1:6">
      <c r="A537">
        <v>19</v>
      </c>
      <c r="B537">
        <v>-89.918999999999997</v>
      </c>
      <c r="C537">
        <v>559</v>
      </c>
      <c r="D537">
        <v>120000</v>
      </c>
      <c r="E537">
        <v>165</v>
      </c>
      <c r="F537" s="3">
        <v>176.86615982790491</v>
      </c>
    </row>
    <row r="538" spans="1:6">
      <c r="A538">
        <v>20</v>
      </c>
      <c r="B538">
        <v>-89.805999999999997</v>
      </c>
      <c r="C538">
        <v>559</v>
      </c>
      <c r="D538">
        <v>120000</v>
      </c>
      <c r="E538">
        <v>126</v>
      </c>
      <c r="F538" s="3">
        <v>140.3415968692332</v>
      </c>
    </row>
    <row r="539" spans="1:6">
      <c r="A539">
        <v>21</v>
      </c>
      <c r="B539">
        <v>-89.691000000000003</v>
      </c>
      <c r="C539">
        <v>559</v>
      </c>
      <c r="D539">
        <v>120000</v>
      </c>
      <c r="E539">
        <v>115</v>
      </c>
      <c r="F539" s="3">
        <v>109.75035583013771</v>
      </c>
    </row>
    <row r="540" spans="1:6">
      <c r="A540">
        <v>22</v>
      </c>
      <c r="B540">
        <v>-89.576999999999998</v>
      </c>
      <c r="C540">
        <v>559</v>
      </c>
      <c r="D540">
        <v>120000</v>
      </c>
      <c r="E540">
        <v>94</v>
      </c>
      <c r="F540" s="3">
        <v>88.024055157509125</v>
      </c>
    </row>
    <row r="541" spans="1:6">
      <c r="A541">
        <v>23</v>
      </c>
      <c r="B541">
        <v>-89.457999999999998</v>
      </c>
      <c r="C541">
        <v>559</v>
      </c>
      <c r="D541">
        <v>120000</v>
      </c>
      <c r="E541">
        <v>74</v>
      </c>
      <c r="F541" s="3">
        <v>73.85142012267454</v>
      </c>
    </row>
    <row r="542" spans="1:6">
      <c r="A542">
        <v>24</v>
      </c>
      <c r="B542">
        <v>-89.341999999999999</v>
      </c>
      <c r="C542">
        <v>559</v>
      </c>
      <c r="D542">
        <v>120000</v>
      </c>
      <c r="E542">
        <v>69</v>
      </c>
      <c r="F542" s="3">
        <v>66.331722571832529</v>
      </c>
    </row>
    <row r="543" spans="1:6">
      <c r="A543">
        <v>25</v>
      </c>
      <c r="B543">
        <v>-89.234999999999999</v>
      </c>
      <c r="C543">
        <v>559</v>
      </c>
      <c r="D543">
        <v>120000</v>
      </c>
      <c r="E543">
        <v>68</v>
      </c>
      <c r="F543" s="3">
        <v>62.946390843173617</v>
      </c>
    </row>
    <row r="544" spans="1:6">
      <c r="A544">
        <v>26</v>
      </c>
      <c r="B544">
        <v>-89.13</v>
      </c>
      <c r="C544">
        <v>559</v>
      </c>
      <c r="D544">
        <v>120000</v>
      </c>
      <c r="E544">
        <v>66</v>
      </c>
      <c r="F544" s="3">
        <v>61.530732407250888</v>
      </c>
    </row>
    <row r="545" spans="1:6">
      <c r="A545">
        <v>27</v>
      </c>
      <c r="B545">
        <v>-89.016000000000005</v>
      </c>
      <c r="C545">
        <v>559</v>
      </c>
      <c r="D545">
        <v>120000</v>
      </c>
      <c r="E545">
        <v>60</v>
      </c>
      <c r="F545" s="3">
        <v>61.098663530665974</v>
      </c>
    </row>
    <row r="546" spans="1:6">
      <c r="A546">
        <v>28</v>
      </c>
      <c r="B546">
        <v>-88.896000000000001</v>
      </c>
      <c r="C546">
        <v>559</v>
      </c>
      <c r="D546">
        <v>120000</v>
      </c>
      <c r="E546">
        <v>51</v>
      </c>
      <c r="F546" s="3">
        <v>61.20548126599477</v>
      </c>
    </row>
    <row r="547" spans="1:6">
      <c r="A547">
        <v>29</v>
      </c>
      <c r="B547">
        <v>-88.790999999999997</v>
      </c>
      <c r="C547">
        <v>559</v>
      </c>
      <c r="D547">
        <v>120000</v>
      </c>
      <c r="E547">
        <v>61</v>
      </c>
      <c r="F547" s="3">
        <v>61.488361626303934</v>
      </c>
    </row>
    <row r="548" spans="1:6">
      <c r="A548">
        <v>30</v>
      </c>
      <c r="B548">
        <v>-88.671999999999997</v>
      </c>
      <c r="C548">
        <v>559</v>
      </c>
      <c r="D548">
        <v>120000</v>
      </c>
      <c r="E548">
        <v>65</v>
      </c>
      <c r="F548" s="3">
        <v>61.884891204223536</v>
      </c>
    </row>
    <row r="549" spans="1:6">
      <c r="A549">
        <v>31</v>
      </c>
      <c r="B549">
        <v>-88.56</v>
      </c>
      <c r="C549">
        <v>559</v>
      </c>
      <c r="D549">
        <v>120000</v>
      </c>
      <c r="E549">
        <v>70</v>
      </c>
      <c r="F549" s="3">
        <v>62.282503852762943</v>
      </c>
    </row>
    <row r="550" spans="1:6">
      <c r="A550">
        <v>32</v>
      </c>
      <c r="B550">
        <v>-88.451999999999998</v>
      </c>
      <c r="C550">
        <v>559</v>
      </c>
      <c r="D550">
        <v>120000</v>
      </c>
      <c r="E550">
        <v>56</v>
      </c>
      <c r="F550" s="3">
        <v>62.672435324764351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33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34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95</v>
      </c>
      <c r="B568" t="s">
        <v>74</v>
      </c>
      <c r="C568" t="s">
        <v>77</v>
      </c>
      <c r="D568" t="s">
        <v>94</v>
      </c>
      <c r="E568" t="s">
        <v>93</v>
      </c>
      <c r="F568" t="s">
        <v>114</v>
      </c>
    </row>
    <row r="569" spans="1:10">
      <c r="A569">
        <v>1</v>
      </c>
      <c r="B569">
        <v>-91.947999999999993</v>
      </c>
      <c r="C569">
        <v>559</v>
      </c>
      <c r="D569">
        <v>120000</v>
      </c>
      <c r="E569">
        <v>58</v>
      </c>
      <c r="F569" s="3">
        <v>52.666462929505357</v>
      </c>
      <c r="J569" t="s">
        <v>136</v>
      </c>
    </row>
    <row r="570" spans="1:10">
      <c r="A570">
        <v>2</v>
      </c>
      <c r="B570">
        <v>-91.838999999999999</v>
      </c>
      <c r="C570">
        <v>559</v>
      </c>
      <c r="D570">
        <v>120000</v>
      </c>
      <c r="E570">
        <v>43</v>
      </c>
      <c r="F570" s="3">
        <v>53.050744245067115</v>
      </c>
    </row>
    <row r="571" spans="1:10">
      <c r="A571">
        <v>3</v>
      </c>
      <c r="B571">
        <v>-91.724000000000004</v>
      </c>
      <c r="C571">
        <v>559</v>
      </c>
      <c r="D571">
        <v>120000</v>
      </c>
      <c r="E571">
        <v>55</v>
      </c>
      <c r="F571" s="3">
        <v>53.47057612589424</v>
      </c>
    </row>
    <row r="572" spans="1:10">
      <c r="A572">
        <v>4</v>
      </c>
      <c r="B572">
        <v>-91.611999999999995</v>
      </c>
      <c r="C572">
        <v>559</v>
      </c>
      <c r="D572">
        <v>120000</v>
      </c>
      <c r="E572">
        <v>44</v>
      </c>
      <c r="F572" s="3">
        <v>53.927296086350331</v>
      </c>
    </row>
    <row r="573" spans="1:10">
      <c r="A573">
        <v>5</v>
      </c>
      <c r="B573">
        <v>-91.5</v>
      </c>
      <c r="C573">
        <v>559</v>
      </c>
      <c r="D573">
        <v>120000</v>
      </c>
      <c r="E573">
        <v>54</v>
      </c>
      <c r="F573" s="3">
        <v>54.526555576596898</v>
      </c>
    </row>
    <row r="574" spans="1:10">
      <c r="A574">
        <v>6</v>
      </c>
      <c r="B574">
        <v>-91.394000000000005</v>
      </c>
      <c r="C574">
        <v>559</v>
      </c>
      <c r="D574">
        <v>120000</v>
      </c>
      <c r="E574">
        <v>61</v>
      </c>
      <c r="F574" s="3">
        <v>55.436955304067631</v>
      </c>
    </row>
    <row r="575" spans="1:10">
      <c r="A575">
        <v>7</v>
      </c>
      <c r="B575">
        <v>-91.281000000000006</v>
      </c>
      <c r="C575">
        <v>559</v>
      </c>
      <c r="D575">
        <v>120000</v>
      </c>
      <c r="E575">
        <v>64</v>
      </c>
      <c r="F575" s="3">
        <v>57.269450333542821</v>
      </c>
    </row>
    <row r="576" spans="1:10">
      <c r="A576">
        <v>8</v>
      </c>
      <c r="B576">
        <v>-91.165000000000006</v>
      </c>
      <c r="C576">
        <v>559</v>
      </c>
      <c r="D576">
        <v>120000</v>
      </c>
      <c r="E576">
        <v>64</v>
      </c>
      <c r="F576" s="3">
        <v>61.089600382071545</v>
      </c>
    </row>
    <row r="577" spans="1:6">
      <c r="A577">
        <v>9</v>
      </c>
      <c r="B577">
        <v>-91.049000000000007</v>
      </c>
      <c r="C577">
        <v>559</v>
      </c>
      <c r="D577">
        <v>120000</v>
      </c>
      <c r="E577">
        <v>75</v>
      </c>
      <c r="F577" s="3">
        <v>68.558148043076201</v>
      </c>
    </row>
    <row r="578" spans="1:6">
      <c r="A578">
        <v>10</v>
      </c>
      <c r="B578">
        <v>-90.933999999999997</v>
      </c>
      <c r="C578">
        <v>559</v>
      </c>
      <c r="D578">
        <v>120000</v>
      </c>
      <c r="E578">
        <v>96</v>
      </c>
      <c r="F578" s="3">
        <v>81.694061847691032</v>
      </c>
    </row>
    <row r="579" spans="1:6">
      <c r="A579">
        <v>11</v>
      </c>
      <c r="B579">
        <v>-90.823999999999998</v>
      </c>
      <c r="C579">
        <v>559</v>
      </c>
      <c r="D579">
        <v>120000</v>
      </c>
      <c r="E579">
        <v>109</v>
      </c>
      <c r="F579" s="3">
        <v>101.30497162271297</v>
      </c>
    </row>
    <row r="580" spans="1:6">
      <c r="A580">
        <v>12</v>
      </c>
      <c r="B580">
        <v>-90.709000000000003</v>
      </c>
      <c r="C580">
        <v>559</v>
      </c>
      <c r="D580">
        <v>120000</v>
      </c>
      <c r="E580">
        <v>124</v>
      </c>
      <c r="F580" s="3">
        <v>129.46998712493405</v>
      </c>
    </row>
    <row r="581" spans="1:6">
      <c r="A581">
        <v>13</v>
      </c>
      <c r="B581">
        <v>-90.594999999999999</v>
      </c>
      <c r="C581">
        <v>559</v>
      </c>
      <c r="D581">
        <v>120000</v>
      </c>
      <c r="E581">
        <v>143</v>
      </c>
      <c r="F581" s="3">
        <v>162.6572523570002</v>
      </c>
    </row>
    <row r="582" spans="1:6">
      <c r="A582">
        <v>14</v>
      </c>
      <c r="B582">
        <v>-90.486999999999995</v>
      </c>
      <c r="C582">
        <v>559</v>
      </c>
      <c r="D582">
        <v>120000</v>
      </c>
      <c r="E582">
        <v>191</v>
      </c>
      <c r="F582" s="3">
        <v>193.83319952720666</v>
      </c>
    </row>
    <row r="583" spans="1:6">
      <c r="A583">
        <v>15</v>
      </c>
      <c r="B583">
        <v>-90.372</v>
      </c>
      <c r="C583">
        <v>559</v>
      </c>
      <c r="D583">
        <v>120000</v>
      </c>
      <c r="E583">
        <v>222</v>
      </c>
      <c r="F583" s="3">
        <v>219.38307925966529</v>
      </c>
    </row>
    <row r="584" spans="1:6">
      <c r="A584">
        <v>16</v>
      </c>
      <c r="B584">
        <v>-90.256</v>
      </c>
      <c r="C584">
        <v>559</v>
      </c>
      <c r="D584">
        <v>120000</v>
      </c>
      <c r="E584">
        <v>234</v>
      </c>
      <c r="F584" s="3">
        <v>230.226961025078</v>
      </c>
    </row>
    <row r="585" spans="1:6">
      <c r="A585">
        <v>17</v>
      </c>
      <c r="B585">
        <v>-90.14</v>
      </c>
      <c r="C585">
        <v>559</v>
      </c>
      <c r="D585">
        <v>120000</v>
      </c>
      <c r="E585">
        <v>224</v>
      </c>
      <c r="F585" s="3">
        <v>222.90562639104647</v>
      </c>
    </row>
    <row r="586" spans="1:6">
      <c r="A586">
        <v>18</v>
      </c>
      <c r="B586">
        <v>-90.025000000000006</v>
      </c>
      <c r="C586">
        <v>559</v>
      </c>
      <c r="D586">
        <v>120000</v>
      </c>
      <c r="E586">
        <v>213</v>
      </c>
      <c r="F586" s="3">
        <v>200.04278512284009</v>
      </c>
    </row>
    <row r="587" spans="1:6">
      <c r="A587">
        <v>19</v>
      </c>
      <c r="B587">
        <v>-89.918999999999997</v>
      </c>
      <c r="C587">
        <v>559</v>
      </c>
      <c r="D587">
        <v>120000</v>
      </c>
      <c r="E587">
        <v>182</v>
      </c>
      <c r="F587" s="3">
        <v>170.86577828053854</v>
      </c>
    </row>
    <row r="588" spans="1:6">
      <c r="A588">
        <v>20</v>
      </c>
      <c r="B588">
        <v>-89.805999999999997</v>
      </c>
      <c r="C588">
        <v>559</v>
      </c>
      <c r="D588">
        <v>120000</v>
      </c>
      <c r="E588">
        <v>132</v>
      </c>
      <c r="F588" s="3">
        <v>138.33391479386128</v>
      </c>
    </row>
    <row r="589" spans="1:6">
      <c r="A589">
        <v>21</v>
      </c>
      <c r="B589">
        <v>-89.691000000000003</v>
      </c>
      <c r="C589">
        <v>559</v>
      </c>
      <c r="D589">
        <v>120000</v>
      </c>
      <c r="E589">
        <v>101</v>
      </c>
      <c r="F589" s="3">
        <v>109.72181236401188</v>
      </c>
    </row>
    <row r="590" spans="1:6">
      <c r="A590">
        <v>22</v>
      </c>
      <c r="B590">
        <v>-89.576999999999998</v>
      </c>
      <c r="C590">
        <v>559</v>
      </c>
      <c r="D590">
        <v>120000</v>
      </c>
      <c r="E590">
        <v>86</v>
      </c>
      <c r="F590" s="3">
        <v>88.881935373648531</v>
      </c>
    </row>
    <row r="591" spans="1:6">
      <c r="A591">
        <v>23</v>
      </c>
      <c r="B591">
        <v>-89.457999999999998</v>
      </c>
      <c r="C591">
        <v>559</v>
      </c>
      <c r="D591">
        <v>120000</v>
      </c>
      <c r="E591">
        <v>66</v>
      </c>
      <c r="F591" s="3">
        <v>75.194355648178558</v>
      </c>
    </row>
    <row r="592" spans="1:6">
      <c r="A592">
        <v>24</v>
      </c>
      <c r="B592">
        <v>-89.341999999999999</v>
      </c>
      <c r="C592">
        <v>559</v>
      </c>
      <c r="D592">
        <v>120000</v>
      </c>
      <c r="E592">
        <v>76</v>
      </c>
      <c r="F592" s="3">
        <v>68.002156026940412</v>
      </c>
    </row>
    <row r="593" spans="1:6">
      <c r="A593">
        <v>25</v>
      </c>
      <c r="B593">
        <v>-89.234999999999999</v>
      </c>
      <c r="C593">
        <v>559</v>
      </c>
      <c r="D593">
        <v>120000</v>
      </c>
      <c r="E593">
        <v>81</v>
      </c>
      <c r="F593" s="3">
        <v>64.845714289105302</v>
      </c>
    </row>
    <row r="594" spans="1:6">
      <c r="A594">
        <v>26</v>
      </c>
      <c r="B594">
        <v>-89.13</v>
      </c>
      <c r="C594">
        <v>559</v>
      </c>
      <c r="D594">
        <v>120000</v>
      </c>
      <c r="E594">
        <v>59</v>
      </c>
      <c r="F594" s="3">
        <v>63.58578408772145</v>
      </c>
    </row>
    <row r="595" spans="1:6">
      <c r="A595">
        <v>27</v>
      </c>
      <c r="B595">
        <v>-89.016000000000005</v>
      </c>
      <c r="C595">
        <v>559</v>
      </c>
      <c r="D595">
        <v>120000</v>
      </c>
      <c r="E595">
        <v>57</v>
      </c>
      <c r="F595" s="3">
        <v>63.251092608428529</v>
      </c>
    </row>
    <row r="596" spans="1:6">
      <c r="A596">
        <v>28</v>
      </c>
      <c r="B596">
        <v>-88.896000000000001</v>
      </c>
      <c r="C596">
        <v>559</v>
      </c>
      <c r="D596">
        <v>120000</v>
      </c>
      <c r="E596">
        <v>71</v>
      </c>
      <c r="F596" s="3">
        <v>63.401122974408153</v>
      </c>
    </row>
    <row r="597" spans="1:6">
      <c r="A597">
        <v>29</v>
      </c>
      <c r="B597">
        <v>-88.790999999999997</v>
      </c>
      <c r="C597">
        <v>559</v>
      </c>
      <c r="D597">
        <v>120000</v>
      </c>
      <c r="E597">
        <v>67</v>
      </c>
      <c r="F597" s="3">
        <v>63.69217257816053</v>
      </c>
    </row>
    <row r="598" spans="1:6">
      <c r="A598">
        <v>30</v>
      </c>
      <c r="B598">
        <v>-88.671999999999997</v>
      </c>
      <c r="C598">
        <v>559</v>
      </c>
      <c r="D598">
        <v>120000</v>
      </c>
      <c r="E598">
        <v>56</v>
      </c>
      <c r="F598" s="3">
        <v>64.081619663965071</v>
      </c>
    </row>
    <row r="599" spans="1:6">
      <c r="A599">
        <v>31</v>
      </c>
      <c r="B599">
        <v>-88.56</v>
      </c>
      <c r="C599">
        <v>559</v>
      </c>
      <c r="D599">
        <v>120000</v>
      </c>
      <c r="E599">
        <v>80</v>
      </c>
      <c r="F599" s="3">
        <v>64.465825662078132</v>
      </c>
    </row>
    <row r="600" spans="1:6">
      <c r="A600">
        <v>32</v>
      </c>
      <c r="B600">
        <v>-88.451999999999998</v>
      </c>
      <c r="C600">
        <v>559</v>
      </c>
      <c r="D600">
        <v>120000</v>
      </c>
      <c r="E600">
        <v>55</v>
      </c>
      <c r="F600" s="3">
        <v>64.8405954284964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35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36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95</v>
      </c>
      <c r="B618" t="s">
        <v>74</v>
      </c>
      <c r="C618" t="s">
        <v>77</v>
      </c>
      <c r="D618" t="s">
        <v>94</v>
      </c>
      <c r="E618" t="s">
        <v>93</v>
      </c>
      <c r="F618" t="s">
        <v>114</v>
      </c>
    </row>
    <row r="619" spans="1:10">
      <c r="A619">
        <v>1</v>
      </c>
      <c r="B619">
        <v>-91.947999999999993</v>
      </c>
      <c r="C619">
        <v>559</v>
      </c>
      <c r="D619">
        <v>120000</v>
      </c>
      <c r="E619">
        <v>38</v>
      </c>
      <c r="F619" s="3">
        <v>45.013142090535375</v>
      </c>
      <c r="J619" t="s">
        <v>137</v>
      </c>
    </row>
    <row r="620" spans="1:10">
      <c r="A620">
        <v>2</v>
      </c>
      <c r="B620">
        <v>-91.838999999999999</v>
      </c>
      <c r="C620">
        <v>559</v>
      </c>
      <c r="D620">
        <v>120000</v>
      </c>
      <c r="E620">
        <v>42</v>
      </c>
      <c r="F620" s="3">
        <v>45.664491257091207</v>
      </c>
    </row>
    <row r="621" spans="1:10">
      <c r="A621">
        <v>3</v>
      </c>
      <c r="B621">
        <v>-91.724000000000004</v>
      </c>
      <c r="C621">
        <v>559</v>
      </c>
      <c r="D621">
        <v>120000</v>
      </c>
      <c r="E621">
        <v>40</v>
      </c>
      <c r="F621" s="3">
        <v>46.375014388694055</v>
      </c>
    </row>
    <row r="622" spans="1:10">
      <c r="A622">
        <v>4</v>
      </c>
      <c r="B622">
        <v>-91.611999999999995</v>
      </c>
      <c r="C622">
        <v>559</v>
      </c>
      <c r="D622">
        <v>120000</v>
      </c>
      <c r="E622">
        <v>47</v>
      </c>
      <c r="F622" s="3">
        <v>47.140570792212465</v>
      </c>
    </row>
    <row r="623" spans="1:10">
      <c r="A623">
        <v>5</v>
      </c>
      <c r="B623">
        <v>-91.5</v>
      </c>
      <c r="C623">
        <v>559</v>
      </c>
      <c r="D623">
        <v>120000</v>
      </c>
      <c r="E623">
        <v>47</v>
      </c>
      <c r="F623" s="3">
        <v>48.114386468668165</v>
      </c>
    </row>
    <row r="624" spans="1:10">
      <c r="A624">
        <v>6</v>
      </c>
      <c r="B624">
        <v>-91.394000000000005</v>
      </c>
      <c r="C624">
        <v>559</v>
      </c>
      <c r="D624">
        <v>120000</v>
      </c>
      <c r="E624">
        <v>59</v>
      </c>
      <c r="F624" s="3">
        <v>49.513491593843064</v>
      </c>
    </row>
    <row r="625" spans="1:6">
      <c r="A625">
        <v>7</v>
      </c>
      <c r="B625">
        <v>-91.281000000000006</v>
      </c>
      <c r="C625">
        <v>559</v>
      </c>
      <c r="D625">
        <v>120000</v>
      </c>
      <c r="E625">
        <v>65</v>
      </c>
      <c r="F625" s="3">
        <v>52.145814857454546</v>
      </c>
    </row>
    <row r="626" spans="1:6">
      <c r="A626">
        <v>8</v>
      </c>
      <c r="B626">
        <v>-91.165000000000006</v>
      </c>
      <c r="C626">
        <v>559</v>
      </c>
      <c r="D626">
        <v>120000</v>
      </c>
      <c r="E626">
        <v>66</v>
      </c>
      <c r="F626" s="3">
        <v>57.286003473124822</v>
      </c>
    </row>
    <row r="627" spans="1:6">
      <c r="A627">
        <v>9</v>
      </c>
      <c r="B627">
        <v>-91.049000000000007</v>
      </c>
      <c r="C627">
        <v>559</v>
      </c>
      <c r="D627">
        <v>120000</v>
      </c>
      <c r="E627">
        <v>73</v>
      </c>
      <c r="F627" s="3">
        <v>66.771347222816786</v>
      </c>
    </row>
    <row r="628" spans="1:6">
      <c r="A628">
        <v>10</v>
      </c>
      <c r="B628">
        <v>-90.933999999999997</v>
      </c>
      <c r="C628">
        <v>559</v>
      </c>
      <c r="D628">
        <v>120000</v>
      </c>
      <c r="E628">
        <v>96</v>
      </c>
      <c r="F628" s="3">
        <v>82.610740984967379</v>
      </c>
    </row>
    <row r="629" spans="1:6">
      <c r="A629">
        <v>11</v>
      </c>
      <c r="B629">
        <v>-90.823999999999998</v>
      </c>
      <c r="C629">
        <v>559</v>
      </c>
      <c r="D629">
        <v>120000</v>
      </c>
      <c r="E629">
        <v>108</v>
      </c>
      <c r="F629" s="3">
        <v>105.14932889011955</v>
      </c>
    </row>
    <row r="630" spans="1:6">
      <c r="A630">
        <v>12</v>
      </c>
      <c r="B630">
        <v>-90.709000000000003</v>
      </c>
      <c r="C630">
        <v>559</v>
      </c>
      <c r="D630">
        <v>120000</v>
      </c>
      <c r="E630">
        <v>124</v>
      </c>
      <c r="F630" s="3">
        <v>135.98897918460099</v>
      </c>
    </row>
    <row r="631" spans="1:6">
      <c r="A631">
        <v>13</v>
      </c>
      <c r="B631">
        <v>-90.594999999999999</v>
      </c>
      <c r="C631">
        <v>559</v>
      </c>
      <c r="D631">
        <v>120000</v>
      </c>
      <c r="E631">
        <v>158</v>
      </c>
      <c r="F631" s="3">
        <v>170.45638977954957</v>
      </c>
    </row>
    <row r="632" spans="1:6">
      <c r="A632">
        <v>14</v>
      </c>
      <c r="B632">
        <v>-90.486999999999995</v>
      </c>
      <c r="C632">
        <v>559</v>
      </c>
      <c r="D632">
        <v>120000</v>
      </c>
      <c r="E632">
        <v>186</v>
      </c>
      <c r="F632" s="3">
        <v>200.87795077228222</v>
      </c>
    </row>
    <row r="633" spans="1:6">
      <c r="A633">
        <v>15</v>
      </c>
      <c r="B633">
        <v>-90.372</v>
      </c>
      <c r="C633">
        <v>559</v>
      </c>
      <c r="D633">
        <v>120000</v>
      </c>
      <c r="E633">
        <v>239</v>
      </c>
      <c r="F633" s="3">
        <v>223.44308825656518</v>
      </c>
    </row>
    <row r="634" spans="1:6">
      <c r="A634">
        <v>16</v>
      </c>
      <c r="B634">
        <v>-90.256</v>
      </c>
      <c r="C634">
        <v>559</v>
      </c>
      <c r="D634">
        <v>120000</v>
      </c>
      <c r="E634">
        <v>227</v>
      </c>
      <c r="F634" s="3">
        <v>229.82666152155321</v>
      </c>
    </row>
    <row r="635" spans="1:6">
      <c r="A635">
        <v>17</v>
      </c>
      <c r="B635">
        <v>-90.14</v>
      </c>
      <c r="C635">
        <v>559</v>
      </c>
      <c r="D635">
        <v>120000</v>
      </c>
      <c r="E635">
        <v>238</v>
      </c>
      <c r="F635" s="3">
        <v>218.04666815660343</v>
      </c>
    </row>
    <row r="636" spans="1:6">
      <c r="A636">
        <v>18</v>
      </c>
      <c r="B636">
        <v>-90.025000000000006</v>
      </c>
      <c r="C636">
        <v>559</v>
      </c>
      <c r="D636">
        <v>120000</v>
      </c>
      <c r="E636">
        <v>199</v>
      </c>
      <c r="F636" s="3">
        <v>192.10765157133989</v>
      </c>
    </row>
    <row r="637" spans="1:6">
      <c r="A637">
        <v>19</v>
      </c>
      <c r="B637">
        <v>-89.918999999999997</v>
      </c>
      <c r="C637">
        <v>559</v>
      </c>
      <c r="D637">
        <v>120000</v>
      </c>
      <c r="E637">
        <v>174</v>
      </c>
      <c r="F637" s="3">
        <v>161.83513229893654</v>
      </c>
    </row>
    <row r="638" spans="1:6">
      <c r="A638">
        <v>20</v>
      </c>
      <c r="B638">
        <v>-89.805999999999997</v>
      </c>
      <c r="C638">
        <v>559</v>
      </c>
      <c r="D638">
        <v>120000</v>
      </c>
      <c r="E638">
        <v>115</v>
      </c>
      <c r="F638" s="3">
        <v>129.79964772268966</v>
      </c>
    </row>
    <row r="639" spans="1:6">
      <c r="A639">
        <v>21</v>
      </c>
      <c r="B639">
        <v>-89.691000000000003</v>
      </c>
      <c r="C639">
        <v>559</v>
      </c>
      <c r="D639">
        <v>120000</v>
      </c>
      <c r="E639">
        <v>89</v>
      </c>
      <c r="F639" s="3">
        <v>102.76119301627919</v>
      </c>
    </row>
    <row r="640" spans="1:6">
      <c r="A640">
        <v>22</v>
      </c>
      <c r="B640">
        <v>-89.576999999999998</v>
      </c>
      <c r="C640">
        <v>559</v>
      </c>
      <c r="D640">
        <v>120000</v>
      </c>
      <c r="E640">
        <v>85</v>
      </c>
      <c r="F640" s="3">
        <v>83.768784136207074</v>
      </c>
    </row>
    <row r="641" spans="1:6">
      <c r="A641">
        <v>23</v>
      </c>
      <c r="B641">
        <v>-89.457999999999998</v>
      </c>
      <c r="C641">
        <v>559</v>
      </c>
      <c r="D641">
        <v>120000</v>
      </c>
      <c r="E641">
        <v>81</v>
      </c>
      <c r="F641" s="3">
        <v>71.754312196974283</v>
      </c>
    </row>
    <row r="642" spans="1:6">
      <c r="A642">
        <v>24</v>
      </c>
      <c r="B642">
        <v>-89.341999999999999</v>
      </c>
      <c r="C642">
        <v>559</v>
      </c>
      <c r="D642">
        <v>120000</v>
      </c>
      <c r="E642">
        <v>65</v>
      </c>
      <c r="F642" s="3">
        <v>65.745329808613988</v>
      </c>
    </row>
    <row r="643" spans="1:6">
      <c r="A643">
        <v>25</v>
      </c>
      <c r="B643">
        <v>-89.234999999999999</v>
      </c>
      <c r="C643">
        <v>559</v>
      </c>
      <c r="D643">
        <v>120000</v>
      </c>
      <c r="E643">
        <v>73</v>
      </c>
      <c r="F643" s="3">
        <v>63.326251447024383</v>
      </c>
    </row>
    <row r="644" spans="1:6">
      <c r="A644">
        <v>26</v>
      </c>
      <c r="B644">
        <v>-89.13</v>
      </c>
      <c r="C644">
        <v>559</v>
      </c>
      <c r="D644">
        <v>120000</v>
      </c>
      <c r="E644">
        <v>51</v>
      </c>
      <c r="F644" s="3">
        <v>62.562920996086667</v>
      </c>
    </row>
    <row r="645" spans="1:6">
      <c r="A645">
        <v>27</v>
      </c>
      <c r="B645">
        <v>-89.016000000000005</v>
      </c>
      <c r="C645">
        <v>559</v>
      </c>
      <c r="D645">
        <v>120000</v>
      </c>
      <c r="E645">
        <v>50</v>
      </c>
      <c r="F645" s="3">
        <v>62.621937306121779</v>
      </c>
    </row>
    <row r="646" spans="1:6">
      <c r="A646">
        <v>28</v>
      </c>
      <c r="B646">
        <v>-88.896000000000001</v>
      </c>
      <c r="C646">
        <v>559</v>
      </c>
      <c r="D646">
        <v>120000</v>
      </c>
      <c r="E646">
        <v>69</v>
      </c>
      <c r="F646" s="3">
        <v>63.108321889508282</v>
      </c>
    </row>
    <row r="647" spans="1:6">
      <c r="A647">
        <v>29</v>
      </c>
      <c r="B647">
        <v>-88.790999999999997</v>
      </c>
      <c r="C647">
        <v>559</v>
      </c>
      <c r="D647">
        <v>120000</v>
      </c>
      <c r="E647">
        <v>73</v>
      </c>
      <c r="F647" s="3">
        <v>63.666849878776965</v>
      </c>
    </row>
    <row r="648" spans="1:6">
      <c r="A648">
        <v>30</v>
      </c>
      <c r="B648">
        <v>-88.671999999999997</v>
      </c>
      <c r="C648">
        <v>559</v>
      </c>
      <c r="D648">
        <v>120000</v>
      </c>
      <c r="E648">
        <v>75</v>
      </c>
      <c r="F648" s="3">
        <v>64.34881212227377</v>
      </c>
    </row>
    <row r="649" spans="1:6">
      <c r="A649">
        <v>31</v>
      </c>
      <c r="B649">
        <v>-88.56</v>
      </c>
      <c r="C649">
        <v>559</v>
      </c>
      <c r="D649">
        <v>120000</v>
      </c>
      <c r="E649">
        <v>55</v>
      </c>
      <c r="F649" s="3">
        <v>65.005033717597271</v>
      </c>
    </row>
    <row r="650" spans="1:6">
      <c r="A650">
        <v>32</v>
      </c>
      <c r="B650">
        <v>-88.451999999999998</v>
      </c>
      <c r="C650">
        <v>559</v>
      </c>
      <c r="D650">
        <v>120000</v>
      </c>
      <c r="E650">
        <v>70</v>
      </c>
      <c r="F650" s="3">
        <v>65.641276939554842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37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38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95</v>
      </c>
      <c r="B668" t="s">
        <v>74</v>
      </c>
      <c r="C668" t="s">
        <v>77</v>
      </c>
      <c r="D668" t="s">
        <v>94</v>
      </c>
      <c r="E668" t="s">
        <v>93</v>
      </c>
      <c r="F668" t="s">
        <v>114</v>
      </c>
    </row>
    <row r="669" spans="1:10">
      <c r="A669">
        <v>1</v>
      </c>
      <c r="B669">
        <v>-91.947999999999993</v>
      </c>
      <c r="C669">
        <v>556</v>
      </c>
      <c r="D669">
        <v>120000</v>
      </c>
      <c r="E669">
        <v>41</v>
      </c>
      <c r="F669" s="3">
        <v>49.792020821521724</v>
      </c>
      <c r="J669" t="s">
        <v>138</v>
      </c>
    </row>
    <row r="670" spans="1:10">
      <c r="A670">
        <v>2</v>
      </c>
      <c r="B670">
        <v>-91.838999999999999</v>
      </c>
      <c r="C670">
        <v>556</v>
      </c>
      <c r="D670">
        <v>120000</v>
      </c>
      <c r="E670">
        <v>52</v>
      </c>
      <c r="F670" s="3">
        <v>50.355222124406417</v>
      </c>
    </row>
    <row r="671" spans="1:10">
      <c r="A671">
        <v>3</v>
      </c>
      <c r="B671">
        <v>-91.724000000000004</v>
      </c>
      <c r="C671">
        <v>556</v>
      </c>
      <c r="D671">
        <v>120000</v>
      </c>
      <c r="E671">
        <v>44</v>
      </c>
      <c r="F671" s="3">
        <v>51.009934155991601</v>
      </c>
    </row>
    <row r="672" spans="1:10">
      <c r="A672">
        <v>4</v>
      </c>
      <c r="B672">
        <v>-91.611999999999995</v>
      </c>
      <c r="C672">
        <v>556</v>
      </c>
      <c r="D672">
        <v>120000</v>
      </c>
      <c r="E672">
        <v>54</v>
      </c>
      <c r="F672" s="3">
        <v>51.799366880959063</v>
      </c>
    </row>
    <row r="673" spans="1:6">
      <c r="A673">
        <v>5</v>
      </c>
      <c r="B673">
        <v>-91.5</v>
      </c>
      <c r="C673">
        <v>556</v>
      </c>
      <c r="D673">
        <v>120000</v>
      </c>
      <c r="E673">
        <v>67</v>
      </c>
      <c r="F673" s="3">
        <v>52.936843842476961</v>
      </c>
    </row>
    <row r="674" spans="1:6">
      <c r="A674">
        <v>6</v>
      </c>
      <c r="B674">
        <v>-91.394000000000005</v>
      </c>
      <c r="C674">
        <v>556</v>
      </c>
      <c r="D674">
        <v>120000</v>
      </c>
      <c r="E674">
        <v>60</v>
      </c>
      <c r="F674" s="3">
        <v>54.675494936394017</v>
      </c>
    </row>
    <row r="675" spans="1:6">
      <c r="A675">
        <v>7</v>
      </c>
      <c r="B675">
        <v>-91.281000000000006</v>
      </c>
      <c r="C675">
        <v>556</v>
      </c>
      <c r="D675">
        <v>120000</v>
      </c>
      <c r="E675">
        <v>67</v>
      </c>
      <c r="F675" s="3">
        <v>57.862383568341585</v>
      </c>
    </row>
    <row r="676" spans="1:6">
      <c r="A676">
        <v>8</v>
      </c>
      <c r="B676">
        <v>-91.165000000000006</v>
      </c>
      <c r="C676">
        <v>556</v>
      </c>
      <c r="D676">
        <v>120000</v>
      </c>
      <c r="E676">
        <v>64</v>
      </c>
      <c r="F676" s="3">
        <v>63.572932399789245</v>
      </c>
    </row>
    <row r="677" spans="1:6">
      <c r="A677">
        <v>9</v>
      </c>
      <c r="B677">
        <v>-91.049000000000007</v>
      </c>
      <c r="C677">
        <v>556</v>
      </c>
      <c r="D677">
        <v>120000</v>
      </c>
      <c r="E677">
        <v>77</v>
      </c>
      <c r="F677" s="3">
        <v>73.062002611669882</v>
      </c>
    </row>
    <row r="678" spans="1:6">
      <c r="A678">
        <v>10</v>
      </c>
      <c r="B678">
        <v>-90.933999999999997</v>
      </c>
      <c r="C678">
        <v>556</v>
      </c>
      <c r="D678">
        <v>120000</v>
      </c>
      <c r="E678">
        <v>78</v>
      </c>
      <c r="F678" s="3">
        <v>87.421383947152407</v>
      </c>
    </row>
    <row r="679" spans="1:6">
      <c r="A679">
        <v>11</v>
      </c>
      <c r="B679">
        <v>-90.823999999999998</v>
      </c>
      <c r="C679">
        <v>556</v>
      </c>
      <c r="D679">
        <v>120000</v>
      </c>
      <c r="E679">
        <v>106</v>
      </c>
      <c r="F679" s="3">
        <v>106.27567481346773</v>
      </c>
    </row>
    <row r="680" spans="1:6">
      <c r="A680">
        <v>12</v>
      </c>
      <c r="B680">
        <v>-90.709000000000003</v>
      </c>
      <c r="C680">
        <v>556</v>
      </c>
      <c r="D680">
        <v>120000</v>
      </c>
      <c r="E680">
        <v>134</v>
      </c>
      <c r="F680" s="3">
        <v>130.55862364529341</v>
      </c>
    </row>
    <row r="681" spans="1:6">
      <c r="A681">
        <v>13</v>
      </c>
      <c r="B681">
        <v>-90.594999999999999</v>
      </c>
      <c r="C681">
        <v>556</v>
      </c>
      <c r="D681">
        <v>120000</v>
      </c>
      <c r="E681">
        <v>152</v>
      </c>
      <c r="F681" s="3">
        <v>156.71634344012227</v>
      </c>
    </row>
    <row r="682" spans="1:6">
      <c r="A682">
        <v>14</v>
      </c>
      <c r="B682">
        <v>-90.486999999999995</v>
      </c>
      <c r="C682">
        <v>556</v>
      </c>
      <c r="D682">
        <v>120000</v>
      </c>
      <c r="E682">
        <v>168</v>
      </c>
      <c r="F682" s="3">
        <v>179.69772824740846</v>
      </c>
    </row>
    <row r="683" spans="1:6">
      <c r="A683">
        <v>15</v>
      </c>
      <c r="B683">
        <v>-90.372</v>
      </c>
      <c r="C683">
        <v>556</v>
      </c>
      <c r="D683">
        <v>120000</v>
      </c>
      <c r="E683">
        <v>233</v>
      </c>
      <c r="F683" s="3">
        <v>197.66221802621968</v>
      </c>
    </row>
    <row r="684" spans="1:6">
      <c r="A684">
        <v>16</v>
      </c>
      <c r="B684">
        <v>-90.256</v>
      </c>
      <c r="C684">
        <v>556</v>
      </c>
      <c r="D684">
        <v>120000</v>
      </c>
      <c r="E684">
        <v>191</v>
      </c>
      <c r="F684" s="3">
        <v>205.04772615153811</v>
      </c>
    </row>
    <row r="685" spans="1:6">
      <c r="A685">
        <v>17</v>
      </c>
      <c r="B685">
        <v>-90.14</v>
      </c>
      <c r="C685">
        <v>556</v>
      </c>
      <c r="D685">
        <v>120000</v>
      </c>
      <c r="E685">
        <v>221</v>
      </c>
      <c r="F685" s="3">
        <v>199.97973707261258</v>
      </c>
    </row>
    <row r="686" spans="1:6">
      <c r="A686">
        <v>18</v>
      </c>
      <c r="B686">
        <v>-90.025000000000006</v>
      </c>
      <c r="C686">
        <v>556</v>
      </c>
      <c r="D686">
        <v>120000</v>
      </c>
      <c r="E686">
        <v>168</v>
      </c>
      <c r="F686" s="3">
        <v>184.029079927749</v>
      </c>
    </row>
    <row r="687" spans="1:6">
      <c r="A687">
        <v>19</v>
      </c>
      <c r="B687">
        <v>-89.918999999999997</v>
      </c>
      <c r="C687">
        <v>556</v>
      </c>
      <c r="D687">
        <v>120000</v>
      </c>
      <c r="E687">
        <v>157</v>
      </c>
      <c r="F687" s="3">
        <v>162.95759853459083</v>
      </c>
    </row>
    <row r="688" spans="1:6">
      <c r="A688">
        <v>20</v>
      </c>
      <c r="B688">
        <v>-89.805999999999997</v>
      </c>
      <c r="C688">
        <v>556</v>
      </c>
      <c r="D688">
        <v>120000</v>
      </c>
      <c r="E688">
        <v>134</v>
      </c>
      <c r="F688" s="3">
        <v>138.13573229906422</v>
      </c>
    </row>
    <row r="689" spans="1:6">
      <c r="A689">
        <v>21</v>
      </c>
      <c r="B689">
        <v>-89.691000000000003</v>
      </c>
      <c r="C689">
        <v>556</v>
      </c>
      <c r="D689">
        <v>120000</v>
      </c>
      <c r="E689">
        <v>137</v>
      </c>
      <c r="F689" s="3">
        <v>114.53874596083369</v>
      </c>
    </row>
    <row r="690" spans="1:6">
      <c r="A690">
        <v>22</v>
      </c>
      <c r="B690">
        <v>-89.576999999999998</v>
      </c>
      <c r="C690">
        <v>556</v>
      </c>
      <c r="D690">
        <v>120000</v>
      </c>
      <c r="E690">
        <v>85</v>
      </c>
      <c r="F690" s="3">
        <v>95.556811621183058</v>
      </c>
    </row>
    <row r="691" spans="1:6">
      <c r="A691">
        <v>23</v>
      </c>
      <c r="B691">
        <v>-89.457999999999998</v>
      </c>
      <c r="C691">
        <v>556</v>
      </c>
      <c r="D691">
        <v>120000</v>
      </c>
      <c r="E691">
        <v>92</v>
      </c>
      <c r="F691" s="3">
        <v>81.46022733191684</v>
      </c>
    </row>
    <row r="692" spans="1:6">
      <c r="A692">
        <v>24</v>
      </c>
      <c r="B692">
        <v>-89.341999999999999</v>
      </c>
      <c r="C692">
        <v>556</v>
      </c>
      <c r="D692">
        <v>120000</v>
      </c>
      <c r="E692">
        <v>68</v>
      </c>
      <c r="F692" s="3">
        <v>72.86410860841427</v>
      </c>
    </row>
    <row r="693" spans="1:6">
      <c r="A693">
        <v>25</v>
      </c>
      <c r="B693">
        <v>-89.234999999999999</v>
      </c>
      <c r="C693">
        <v>556</v>
      </c>
      <c r="D693">
        <v>120000</v>
      </c>
      <c r="E693">
        <v>70</v>
      </c>
      <c r="F693" s="3">
        <v>68.381519042584671</v>
      </c>
    </row>
    <row r="694" spans="1:6">
      <c r="A694">
        <v>26</v>
      </c>
      <c r="B694">
        <v>-89.13</v>
      </c>
      <c r="C694">
        <v>556</v>
      </c>
      <c r="D694">
        <v>120000</v>
      </c>
      <c r="E694">
        <v>70</v>
      </c>
      <c r="F694" s="3">
        <v>66.155602548117741</v>
      </c>
    </row>
    <row r="695" spans="1:6">
      <c r="A695">
        <v>27</v>
      </c>
      <c r="B695">
        <v>-89.016000000000005</v>
      </c>
      <c r="C695">
        <v>556</v>
      </c>
      <c r="D695">
        <v>120000</v>
      </c>
      <c r="E695">
        <v>54</v>
      </c>
      <c r="F695" s="3">
        <v>65.214985766753998</v>
      </c>
    </row>
    <row r="696" spans="1:6">
      <c r="A696">
        <v>28</v>
      </c>
      <c r="B696">
        <v>-88.896000000000001</v>
      </c>
      <c r="C696">
        <v>556</v>
      </c>
      <c r="D696">
        <v>120000</v>
      </c>
      <c r="E696">
        <v>54</v>
      </c>
      <c r="F696" s="3">
        <v>65.111890493986564</v>
      </c>
    </row>
    <row r="697" spans="1:6">
      <c r="A697">
        <v>29</v>
      </c>
      <c r="B697">
        <v>-88.790999999999997</v>
      </c>
      <c r="C697">
        <v>556</v>
      </c>
      <c r="D697">
        <v>120000</v>
      </c>
      <c r="E697">
        <v>67</v>
      </c>
      <c r="F697" s="3">
        <v>65.3789788254673</v>
      </c>
    </row>
    <row r="698" spans="1:6">
      <c r="A698">
        <v>30</v>
      </c>
      <c r="B698">
        <v>-88.671999999999997</v>
      </c>
      <c r="C698">
        <v>556</v>
      </c>
      <c r="D698">
        <v>120000</v>
      </c>
      <c r="E698">
        <v>64</v>
      </c>
      <c r="F698" s="3">
        <v>65.854356774795619</v>
      </c>
    </row>
    <row r="699" spans="1:6">
      <c r="A699">
        <v>31</v>
      </c>
      <c r="B699">
        <v>-88.56</v>
      </c>
      <c r="C699">
        <v>556</v>
      </c>
      <c r="D699">
        <v>120000</v>
      </c>
      <c r="E699">
        <v>71</v>
      </c>
      <c r="F699" s="3">
        <v>66.368701002758058</v>
      </c>
    </row>
    <row r="700" spans="1:6">
      <c r="A700">
        <v>32</v>
      </c>
      <c r="B700">
        <v>-88.451999999999998</v>
      </c>
      <c r="C700">
        <v>556</v>
      </c>
      <c r="D700">
        <v>120000</v>
      </c>
      <c r="E700">
        <v>82</v>
      </c>
      <c r="F700" s="3">
        <v>66.886578851964657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39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40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95</v>
      </c>
      <c r="B718" t="s">
        <v>74</v>
      </c>
      <c r="C718" t="s">
        <v>77</v>
      </c>
      <c r="D718" t="s">
        <v>94</v>
      </c>
      <c r="E718" t="s">
        <v>93</v>
      </c>
      <c r="F718" t="s">
        <v>114</v>
      </c>
    </row>
    <row r="719" spans="1:10">
      <c r="A719">
        <v>1</v>
      </c>
      <c r="B719">
        <v>-91.947999999999993</v>
      </c>
      <c r="C719">
        <v>558</v>
      </c>
      <c r="D719">
        <v>120000</v>
      </c>
      <c r="E719">
        <v>29</v>
      </c>
      <c r="F719" s="3">
        <v>44.355417709192956</v>
      </c>
      <c r="J719" t="s">
        <v>139</v>
      </c>
    </row>
    <row r="720" spans="1:10">
      <c r="A720">
        <v>2</v>
      </c>
      <c r="B720">
        <v>-91.838999999999999</v>
      </c>
      <c r="C720">
        <v>558</v>
      </c>
      <c r="D720">
        <v>120000</v>
      </c>
      <c r="E720">
        <v>58</v>
      </c>
      <c r="F720" s="3">
        <v>45.050969152164328</v>
      </c>
    </row>
    <row r="721" spans="1:6">
      <c r="A721">
        <v>3</v>
      </c>
      <c r="B721">
        <v>-91.724000000000004</v>
      </c>
      <c r="C721">
        <v>558</v>
      </c>
      <c r="D721">
        <v>120000</v>
      </c>
      <c r="E721">
        <v>41</v>
      </c>
      <c r="F721" s="3">
        <v>45.848209936639613</v>
      </c>
    </row>
    <row r="722" spans="1:6">
      <c r="A722">
        <v>4</v>
      </c>
      <c r="B722">
        <v>-91.611999999999995</v>
      </c>
      <c r="C722">
        <v>558</v>
      </c>
      <c r="D722">
        <v>120000</v>
      </c>
      <c r="E722">
        <v>46</v>
      </c>
      <c r="F722" s="3">
        <v>46.776550533091715</v>
      </c>
    </row>
    <row r="723" spans="1:6">
      <c r="A723">
        <v>5</v>
      </c>
      <c r="B723">
        <v>-91.5</v>
      </c>
      <c r="C723">
        <v>558</v>
      </c>
      <c r="D723">
        <v>120000</v>
      </c>
      <c r="E723">
        <v>56</v>
      </c>
      <c r="F723" s="3">
        <v>48.040080204085825</v>
      </c>
    </row>
    <row r="724" spans="1:6">
      <c r="A724">
        <v>6</v>
      </c>
      <c r="B724">
        <v>-91.394000000000005</v>
      </c>
      <c r="C724">
        <v>558</v>
      </c>
      <c r="D724">
        <v>120000</v>
      </c>
      <c r="E724">
        <v>72</v>
      </c>
      <c r="F724" s="3">
        <v>49.855210422246991</v>
      </c>
    </row>
    <row r="725" spans="1:6">
      <c r="A725">
        <v>7</v>
      </c>
      <c r="B725">
        <v>-91.281000000000006</v>
      </c>
      <c r="C725">
        <v>558</v>
      </c>
      <c r="D725">
        <v>120000</v>
      </c>
      <c r="E725">
        <v>50</v>
      </c>
      <c r="F725" s="3">
        <v>53.011497610349906</v>
      </c>
    </row>
    <row r="726" spans="1:6">
      <c r="A726">
        <v>8</v>
      </c>
      <c r="B726">
        <v>-91.165000000000006</v>
      </c>
      <c r="C726">
        <v>558</v>
      </c>
      <c r="D726">
        <v>120000</v>
      </c>
      <c r="E726">
        <v>68</v>
      </c>
      <c r="F726" s="3">
        <v>58.459871040222168</v>
      </c>
    </row>
    <row r="727" spans="1:6">
      <c r="A727">
        <v>9</v>
      </c>
      <c r="B727">
        <v>-91.049000000000007</v>
      </c>
      <c r="C727">
        <v>558</v>
      </c>
      <c r="D727">
        <v>120000</v>
      </c>
      <c r="E727">
        <v>69</v>
      </c>
      <c r="F727" s="3">
        <v>67.329554845472074</v>
      </c>
    </row>
    <row r="728" spans="1:6">
      <c r="A728">
        <v>10</v>
      </c>
      <c r="B728">
        <v>-90.933999999999997</v>
      </c>
      <c r="C728">
        <v>558</v>
      </c>
      <c r="D728">
        <v>120000</v>
      </c>
      <c r="E728">
        <v>85</v>
      </c>
      <c r="F728" s="3">
        <v>80.678427996496978</v>
      </c>
    </row>
    <row r="729" spans="1:6">
      <c r="A729">
        <v>11</v>
      </c>
      <c r="B729">
        <v>-90.823999999999998</v>
      </c>
      <c r="C729">
        <v>558</v>
      </c>
      <c r="D729">
        <v>120000</v>
      </c>
      <c r="E729">
        <v>100</v>
      </c>
      <c r="F729" s="3">
        <v>98.346567233022554</v>
      </c>
    </row>
    <row r="730" spans="1:6">
      <c r="A730">
        <v>12</v>
      </c>
      <c r="B730">
        <v>-90.709000000000003</v>
      </c>
      <c r="C730">
        <v>558</v>
      </c>
      <c r="D730">
        <v>120000</v>
      </c>
      <c r="E730">
        <v>116</v>
      </c>
      <c r="F730" s="3">
        <v>121.61436324287897</v>
      </c>
    </row>
    <row r="731" spans="1:6">
      <c r="A731">
        <v>13</v>
      </c>
      <c r="B731">
        <v>-90.594999999999999</v>
      </c>
      <c r="C731">
        <v>558</v>
      </c>
      <c r="D731">
        <v>120000</v>
      </c>
      <c r="E731">
        <v>132</v>
      </c>
      <c r="F731" s="3">
        <v>147.72282446718825</v>
      </c>
    </row>
    <row r="732" spans="1:6">
      <c r="A732">
        <v>14</v>
      </c>
      <c r="B732">
        <v>-90.486999999999995</v>
      </c>
      <c r="C732">
        <v>558</v>
      </c>
      <c r="D732">
        <v>120000</v>
      </c>
      <c r="E732">
        <v>184</v>
      </c>
      <c r="F732" s="3">
        <v>172.24832045813537</v>
      </c>
    </row>
    <row r="733" spans="1:6">
      <c r="A733">
        <v>15</v>
      </c>
      <c r="B733">
        <v>-90.372</v>
      </c>
      <c r="C733">
        <v>558</v>
      </c>
      <c r="D733">
        <v>120000</v>
      </c>
      <c r="E733">
        <v>181</v>
      </c>
      <c r="F733" s="3">
        <v>193.99840949683247</v>
      </c>
    </row>
    <row r="734" spans="1:6">
      <c r="A734">
        <v>16</v>
      </c>
      <c r="B734">
        <v>-90.256</v>
      </c>
      <c r="C734">
        <v>558</v>
      </c>
      <c r="D734">
        <v>120000</v>
      </c>
      <c r="E734">
        <v>226</v>
      </c>
      <c r="F734" s="3">
        <v>207.19378228206469</v>
      </c>
    </row>
    <row r="735" spans="1:6">
      <c r="A735">
        <v>17</v>
      </c>
      <c r="B735">
        <v>-90.14</v>
      </c>
      <c r="C735">
        <v>558</v>
      </c>
      <c r="D735">
        <v>120000</v>
      </c>
      <c r="E735">
        <v>216</v>
      </c>
      <c r="F735" s="3">
        <v>208.85068391265443</v>
      </c>
    </row>
    <row r="736" spans="1:6">
      <c r="A736">
        <v>18</v>
      </c>
      <c r="B736">
        <v>-90.025000000000006</v>
      </c>
      <c r="C736">
        <v>558</v>
      </c>
      <c r="D736">
        <v>120000</v>
      </c>
      <c r="E736">
        <v>189</v>
      </c>
      <c r="F736" s="3">
        <v>198.88357239470307</v>
      </c>
    </row>
    <row r="737" spans="1:6">
      <c r="A737">
        <v>19</v>
      </c>
      <c r="B737">
        <v>-89.918999999999997</v>
      </c>
      <c r="C737">
        <v>558</v>
      </c>
      <c r="D737">
        <v>120000</v>
      </c>
      <c r="E737">
        <v>184</v>
      </c>
      <c r="F737" s="3">
        <v>181.44853464402567</v>
      </c>
    </row>
    <row r="738" spans="1:6">
      <c r="A738">
        <v>20</v>
      </c>
      <c r="B738">
        <v>-89.805999999999997</v>
      </c>
      <c r="C738">
        <v>558</v>
      </c>
      <c r="D738">
        <v>120000</v>
      </c>
      <c r="E738">
        <v>162</v>
      </c>
      <c r="F738" s="3">
        <v>157.78694124231447</v>
      </c>
    </row>
    <row r="739" spans="1:6">
      <c r="A739">
        <v>21</v>
      </c>
      <c r="B739">
        <v>-89.691000000000003</v>
      </c>
      <c r="C739">
        <v>558</v>
      </c>
      <c r="D739">
        <v>120000</v>
      </c>
      <c r="E739">
        <v>132</v>
      </c>
      <c r="F739" s="3">
        <v>132.59748940934782</v>
      </c>
    </row>
    <row r="740" spans="1:6">
      <c r="A740">
        <v>22</v>
      </c>
      <c r="B740">
        <v>-89.576999999999998</v>
      </c>
      <c r="C740">
        <v>558</v>
      </c>
      <c r="D740">
        <v>120000</v>
      </c>
      <c r="E740">
        <v>105</v>
      </c>
      <c r="F740" s="3">
        <v>110.11432588324259</v>
      </c>
    </row>
    <row r="741" spans="1:6">
      <c r="A741">
        <v>23</v>
      </c>
      <c r="B741">
        <v>-89.457999999999998</v>
      </c>
      <c r="C741">
        <v>558</v>
      </c>
      <c r="D741">
        <v>120000</v>
      </c>
      <c r="E741">
        <v>103</v>
      </c>
      <c r="F741" s="3">
        <v>91.561391597206722</v>
      </c>
    </row>
    <row r="742" spans="1:6">
      <c r="A742">
        <v>24</v>
      </c>
      <c r="B742">
        <v>-89.341999999999999</v>
      </c>
      <c r="C742">
        <v>558</v>
      </c>
      <c r="D742">
        <v>120000</v>
      </c>
      <c r="E742">
        <v>77</v>
      </c>
      <c r="F742" s="3">
        <v>78.894264382236784</v>
      </c>
    </row>
    <row r="743" spans="1:6">
      <c r="A743">
        <v>25</v>
      </c>
      <c r="B743">
        <v>-89.234999999999999</v>
      </c>
      <c r="C743">
        <v>558</v>
      </c>
      <c r="D743">
        <v>120000</v>
      </c>
      <c r="E743">
        <v>60</v>
      </c>
      <c r="F743" s="3">
        <v>71.433406026080903</v>
      </c>
    </row>
    <row r="744" spans="1:6">
      <c r="A744">
        <v>26</v>
      </c>
      <c r="B744">
        <v>-89.13</v>
      </c>
      <c r="C744">
        <v>558</v>
      </c>
      <c r="D744">
        <v>120000</v>
      </c>
      <c r="E744">
        <v>60</v>
      </c>
      <c r="F744" s="3">
        <v>67.147811890263156</v>
      </c>
    </row>
    <row r="745" spans="1:6">
      <c r="A745">
        <v>27</v>
      </c>
      <c r="B745">
        <v>-89.016000000000005</v>
      </c>
      <c r="C745">
        <v>558</v>
      </c>
      <c r="D745">
        <v>120000</v>
      </c>
      <c r="E745">
        <v>69</v>
      </c>
      <c r="F745" s="3">
        <v>64.831334432019077</v>
      </c>
    </row>
    <row r="746" spans="1:6">
      <c r="A746">
        <v>28</v>
      </c>
      <c r="B746">
        <v>-88.896000000000001</v>
      </c>
      <c r="C746">
        <v>558</v>
      </c>
      <c r="D746">
        <v>120000</v>
      </c>
      <c r="E746">
        <v>75</v>
      </c>
      <c r="F746" s="3">
        <v>63.989795872502242</v>
      </c>
    </row>
    <row r="747" spans="1:6">
      <c r="A747">
        <v>29</v>
      </c>
      <c r="B747">
        <v>-88.790999999999997</v>
      </c>
      <c r="C747">
        <v>558</v>
      </c>
      <c r="D747">
        <v>120000</v>
      </c>
      <c r="E747">
        <v>72</v>
      </c>
      <c r="F747" s="3">
        <v>63.988713427010644</v>
      </c>
    </row>
    <row r="748" spans="1:6">
      <c r="A748">
        <v>30</v>
      </c>
      <c r="B748">
        <v>-88.671999999999997</v>
      </c>
      <c r="C748">
        <v>558</v>
      </c>
      <c r="D748">
        <v>120000</v>
      </c>
      <c r="E748">
        <v>60</v>
      </c>
      <c r="F748" s="3">
        <v>64.395926667600619</v>
      </c>
    </row>
    <row r="749" spans="1:6">
      <c r="A749">
        <v>31</v>
      </c>
      <c r="B749">
        <v>-88.56</v>
      </c>
      <c r="C749">
        <v>558</v>
      </c>
      <c r="D749">
        <v>120000</v>
      </c>
      <c r="E749">
        <v>61</v>
      </c>
      <c r="F749" s="3">
        <v>64.961073088920074</v>
      </c>
    </row>
    <row r="750" spans="1:6">
      <c r="A750">
        <v>32</v>
      </c>
      <c r="B750">
        <v>-88.451999999999998</v>
      </c>
      <c r="C750">
        <v>558</v>
      </c>
      <c r="D750">
        <v>120000</v>
      </c>
      <c r="E750">
        <v>64</v>
      </c>
      <c r="F750" s="3">
        <v>65.575130274265334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41</v>
      </c>
    </row>
    <row r="756" spans="1:6">
      <c r="A756" t="s">
        <v>23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42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95</v>
      </c>
      <c r="B768" t="s">
        <v>74</v>
      </c>
      <c r="C768" t="s">
        <v>77</v>
      </c>
      <c r="D768" t="s">
        <v>94</v>
      </c>
      <c r="E768" t="s">
        <v>93</v>
      </c>
      <c r="F768" t="s">
        <v>114</v>
      </c>
    </row>
    <row r="769" spans="1:10">
      <c r="A769">
        <v>1</v>
      </c>
      <c r="B769">
        <v>-91.947999999999993</v>
      </c>
      <c r="C769">
        <v>1681</v>
      </c>
      <c r="D769">
        <v>360000</v>
      </c>
      <c r="E769">
        <v>133</v>
      </c>
      <c r="F769" s="3">
        <v>134.42733024712038</v>
      </c>
      <c r="J769" t="s">
        <v>140</v>
      </c>
    </row>
    <row r="770" spans="1:10">
      <c r="A770">
        <v>2</v>
      </c>
      <c r="B770">
        <v>-91.838999999999999</v>
      </c>
      <c r="C770">
        <v>1681</v>
      </c>
      <c r="D770">
        <v>360000</v>
      </c>
      <c r="E770">
        <v>136</v>
      </c>
      <c r="F770" s="3">
        <v>136.02849205270678</v>
      </c>
    </row>
    <row r="771" spans="1:10">
      <c r="A771">
        <v>3</v>
      </c>
      <c r="B771">
        <v>-91.724000000000004</v>
      </c>
      <c r="C771">
        <v>1681</v>
      </c>
      <c r="D771">
        <v>360000</v>
      </c>
      <c r="E771">
        <v>122</v>
      </c>
      <c r="F771" s="3">
        <v>137.8098571339151</v>
      </c>
    </row>
    <row r="772" spans="1:10">
      <c r="A772">
        <v>4</v>
      </c>
      <c r="B772">
        <v>-91.611999999999995</v>
      </c>
      <c r="C772">
        <v>1681</v>
      </c>
      <c r="D772">
        <v>360000</v>
      </c>
      <c r="E772">
        <v>136</v>
      </c>
      <c r="F772" s="3">
        <v>139.7593781390344</v>
      </c>
    </row>
    <row r="773" spans="1:10">
      <c r="A773">
        <v>5</v>
      </c>
      <c r="B773">
        <v>-91.5</v>
      </c>
      <c r="C773">
        <v>1681</v>
      </c>
      <c r="D773">
        <v>360000</v>
      </c>
      <c r="E773">
        <v>149</v>
      </c>
      <c r="F773" s="3">
        <v>142.17079842585147</v>
      </c>
    </row>
    <row r="774" spans="1:10">
      <c r="A774">
        <v>6</v>
      </c>
      <c r="B774">
        <v>-91.394000000000005</v>
      </c>
      <c r="C774">
        <v>1681</v>
      </c>
      <c r="D774">
        <v>360000</v>
      </c>
      <c r="E774">
        <v>150</v>
      </c>
      <c r="F774" s="3">
        <v>145.28782371371631</v>
      </c>
    </row>
    <row r="775" spans="1:10">
      <c r="A775">
        <v>7</v>
      </c>
      <c r="B775">
        <v>-91.281000000000006</v>
      </c>
      <c r="C775">
        <v>1681</v>
      </c>
      <c r="D775">
        <v>360000</v>
      </c>
      <c r="E775">
        <v>160</v>
      </c>
      <c r="F775" s="3">
        <v>150.2243777441671</v>
      </c>
    </row>
    <row r="776" spans="1:10">
      <c r="A776">
        <v>8</v>
      </c>
      <c r="B776">
        <v>-91.165000000000006</v>
      </c>
      <c r="C776">
        <v>1681</v>
      </c>
      <c r="D776">
        <v>360000</v>
      </c>
      <c r="E776">
        <v>163</v>
      </c>
      <c r="F776" s="3">
        <v>158.15793486867298</v>
      </c>
    </row>
    <row r="777" spans="1:10">
      <c r="A777">
        <v>9</v>
      </c>
      <c r="B777">
        <v>-91.049000000000007</v>
      </c>
      <c r="C777">
        <v>1681</v>
      </c>
      <c r="D777">
        <v>360000</v>
      </c>
      <c r="E777">
        <v>184</v>
      </c>
      <c r="F777" s="3">
        <v>170.46201326742744</v>
      </c>
    </row>
    <row r="778" spans="1:10">
      <c r="A778">
        <v>10</v>
      </c>
      <c r="B778">
        <v>-90.933999999999997</v>
      </c>
      <c r="C778">
        <v>1681</v>
      </c>
      <c r="D778">
        <v>360000</v>
      </c>
      <c r="E778">
        <v>192</v>
      </c>
      <c r="F778" s="3">
        <v>188.4031503847558</v>
      </c>
    </row>
    <row r="779" spans="1:10">
      <c r="A779">
        <v>11</v>
      </c>
      <c r="B779">
        <v>-90.823999999999998</v>
      </c>
      <c r="C779">
        <v>1681</v>
      </c>
      <c r="D779">
        <v>360000</v>
      </c>
      <c r="E779">
        <v>230</v>
      </c>
      <c r="F779" s="3">
        <v>211.67795208957659</v>
      </c>
    </row>
    <row r="780" spans="1:10">
      <c r="A780">
        <v>12</v>
      </c>
      <c r="B780">
        <v>-90.709000000000003</v>
      </c>
      <c r="C780">
        <v>1681</v>
      </c>
      <c r="D780">
        <v>360000</v>
      </c>
      <c r="E780">
        <v>238</v>
      </c>
      <c r="F780" s="3">
        <v>241.95318029824239</v>
      </c>
    </row>
    <row r="781" spans="1:10">
      <c r="A781">
        <v>13</v>
      </c>
      <c r="B781">
        <v>-90.594999999999999</v>
      </c>
      <c r="C781">
        <v>1681</v>
      </c>
      <c r="D781">
        <v>360000</v>
      </c>
      <c r="E781">
        <v>247</v>
      </c>
      <c r="F781" s="3">
        <v>275.72688591224136</v>
      </c>
    </row>
    <row r="782" spans="1:10">
      <c r="A782">
        <v>14</v>
      </c>
      <c r="B782">
        <v>-90.486999999999995</v>
      </c>
      <c r="C782">
        <v>1681</v>
      </c>
      <c r="D782">
        <v>360000</v>
      </c>
      <c r="E782">
        <v>303</v>
      </c>
      <c r="F782" s="3">
        <v>307.49381883152631</v>
      </c>
    </row>
    <row r="783" spans="1:10">
      <c r="A783">
        <v>15</v>
      </c>
      <c r="B783">
        <v>-90.372</v>
      </c>
      <c r="C783">
        <v>1681</v>
      </c>
      <c r="D783">
        <v>360000</v>
      </c>
      <c r="E783">
        <v>346</v>
      </c>
      <c r="F783" s="3">
        <v>336.00431147356471</v>
      </c>
    </row>
    <row r="784" spans="1:10">
      <c r="A784">
        <v>16</v>
      </c>
      <c r="B784">
        <v>-90.256</v>
      </c>
      <c r="C784">
        <v>1681</v>
      </c>
      <c r="D784">
        <v>360000</v>
      </c>
      <c r="E784">
        <v>340</v>
      </c>
      <c r="F784" s="3">
        <v>354.0483967109397</v>
      </c>
    </row>
    <row r="785" spans="1:6">
      <c r="A785">
        <v>17</v>
      </c>
      <c r="B785">
        <v>-90.14</v>
      </c>
      <c r="C785">
        <v>1681</v>
      </c>
      <c r="D785">
        <v>360000</v>
      </c>
      <c r="E785">
        <v>371</v>
      </c>
      <c r="F785" s="3">
        <v>357.83196818603375</v>
      </c>
    </row>
    <row r="786" spans="1:6">
      <c r="A786">
        <v>18</v>
      </c>
      <c r="B786">
        <v>-90.025000000000006</v>
      </c>
      <c r="C786">
        <v>1681</v>
      </c>
      <c r="D786">
        <v>360000</v>
      </c>
      <c r="E786">
        <v>367</v>
      </c>
      <c r="F786" s="3">
        <v>347.03408522971301</v>
      </c>
    </row>
    <row r="787" spans="1:6">
      <c r="A787">
        <v>19</v>
      </c>
      <c r="B787">
        <v>-89.918999999999997</v>
      </c>
      <c r="C787">
        <v>1681</v>
      </c>
      <c r="D787">
        <v>360000</v>
      </c>
      <c r="E787">
        <v>319</v>
      </c>
      <c r="F787" s="3">
        <v>326.50404605627625</v>
      </c>
    </row>
    <row r="788" spans="1:6">
      <c r="A788">
        <v>20</v>
      </c>
      <c r="B788">
        <v>-89.805999999999997</v>
      </c>
      <c r="C788">
        <v>1681</v>
      </c>
      <c r="D788">
        <v>360000</v>
      </c>
      <c r="E788">
        <v>313</v>
      </c>
      <c r="F788" s="3">
        <v>297.78339417759099</v>
      </c>
    </row>
    <row r="789" spans="1:6">
      <c r="A789">
        <v>21</v>
      </c>
      <c r="B789">
        <v>-89.691000000000003</v>
      </c>
      <c r="C789">
        <v>1681</v>
      </c>
      <c r="D789">
        <v>360000</v>
      </c>
      <c r="E789">
        <v>258</v>
      </c>
      <c r="F789" s="3">
        <v>266.56694686607227</v>
      </c>
    </row>
    <row r="790" spans="1:6">
      <c r="A790">
        <v>22</v>
      </c>
      <c r="B790">
        <v>-89.576999999999998</v>
      </c>
      <c r="C790">
        <v>1681</v>
      </c>
      <c r="D790">
        <v>360000</v>
      </c>
      <c r="E790">
        <v>229</v>
      </c>
      <c r="F790" s="3">
        <v>238.22499542583569</v>
      </c>
    </row>
    <row r="791" spans="1:6">
      <c r="A791">
        <v>23</v>
      </c>
      <c r="B791">
        <v>-89.457999999999998</v>
      </c>
      <c r="C791">
        <v>1681</v>
      </c>
      <c r="D791">
        <v>360000</v>
      </c>
      <c r="E791">
        <v>205</v>
      </c>
      <c r="F791" s="3">
        <v>214.48842536123689</v>
      </c>
    </row>
    <row r="792" spans="1:6">
      <c r="A792">
        <v>24</v>
      </c>
      <c r="B792">
        <v>-89.341999999999999</v>
      </c>
      <c r="C792">
        <v>1681</v>
      </c>
      <c r="D792">
        <v>360000</v>
      </c>
      <c r="E792">
        <v>208</v>
      </c>
      <c r="F792" s="3">
        <v>198.10164327770283</v>
      </c>
    </row>
    <row r="793" spans="1:6">
      <c r="A793">
        <v>25</v>
      </c>
      <c r="B793">
        <v>-89.234999999999999</v>
      </c>
      <c r="C793">
        <v>1681</v>
      </c>
      <c r="D793">
        <v>360000</v>
      </c>
      <c r="E793">
        <v>202</v>
      </c>
      <c r="F793" s="3">
        <v>188.42706618521979</v>
      </c>
    </row>
    <row r="794" spans="1:6">
      <c r="A794">
        <v>26</v>
      </c>
      <c r="B794">
        <v>-89.13</v>
      </c>
      <c r="C794">
        <v>1681</v>
      </c>
      <c r="D794">
        <v>360000</v>
      </c>
      <c r="E794">
        <v>177</v>
      </c>
      <c r="F794" s="3">
        <v>182.96023776335028</v>
      </c>
    </row>
    <row r="795" spans="1:6">
      <c r="A795">
        <v>27</v>
      </c>
      <c r="B795">
        <v>-89.016000000000005</v>
      </c>
      <c r="C795">
        <v>1681</v>
      </c>
      <c r="D795">
        <v>360000</v>
      </c>
      <c r="E795">
        <v>160</v>
      </c>
      <c r="F795" s="3">
        <v>180.21428591706567</v>
      </c>
    </row>
    <row r="796" spans="1:6">
      <c r="A796">
        <v>28</v>
      </c>
      <c r="B796">
        <v>-88.896000000000001</v>
      </c>
      <c r="C796">
        <v>1681</v>
      </c>
      <c r="D796">
        <v>360000</v>
      </c>
      <c r="E796">
        <v>144</v>
      </c>
      <c r="F796" s="3">
        <v>179.57114275011216</v>
      </c>
    </row>
    <row r="797" spans="1:6">
      <c r="A797">
        <v>29</v>
      </c>
      <c r="B797">
        <v>-88.790999999999997</v>
      </c>
      <c r="C797">
        <v>1681</v>
      </c>
      <c r="D797">
        <v>360000</v>
      </c>
      <c r="E797">
        <v>188</v>
      </c>
      <c r="F797" s="3">
        <v>180.07730075843983</v>
      </c>
    </row>
    <row r="798" spans="1:6">
      <c r="A798">
        <v>30</v>
      </c>
      <c r="B798">
        <v>-88.671999999999997</v>
      </c>
      <c r="C798">
        <v>1681</v>
      </c>
      <c r="D798">
        <v>360000</v>
      </c>
      <c r="E798">
        <v>201</v>
      </c>
      <c r="F798" s="3">
        <v>181.26564593200538</v>
      </c>
    </row>
    <row r="799" spans="1:6">
      <c r="A799">
        <v>31</v>
      </c>
      <c r="B799">
        <v>-88.56</v>
      </c>
      <c r="C799">
        <v>1681</v>
      </c>
      <c r="D799">
        <v>360000</v>
      </c>
      <c r="E799">
        <v>185</v>
      </c>
      <c r="F799" s="3">
        <v>182.66766746053452</v>
      </c>
    </row>
    <row r="800" spans="1:6">
      <c r="A800">
        <v>32</v>
      </c>
      <c r="B800">
        <v>-88.451999999999998</v>
      </c>
      <c r="C800">
        <v>1681</v>
      </c>
      <c r="D800">
        <v>360000</v>
      </c>
      <c r="E800">
        <v>212</v>
      </c>
      <c r="F800" s="3">
        <v>184.13157128133687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43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44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95</v>
      </c>
      <c r="B818" t="s">
        <v>74</v>
      </c>
      <c r="C818" t="s">
        <v>77</v>
      </c>
      <c r="D818" t="s">
        <v>94</v>
      </c>
      <c r="E818" t="s">
        <v>93</v>
      </c>
      <c r="F818" t="s">
        <v>114</v>
      </c>
    </row>
    <row r="819" spans="1:10">
      <c r="A819">
        <v>1</v>
      </c>
      <c r="B819">
        <v>-91.947999999999993</v>
      </c>
      <c r="C819">
        <v>564</v>
      </c>
      <c r="D819">
        <v>120000</v>
      </c>
      <c r="E819">
        <v>52</v>
      </c>
      <c r="F819" s="3">
        <v>49.484874820360524</v>
      </c>
      <c r="J819" t="s">
        <v>141</v>
      </c>
    </row>
    <row r="820" spans="1:10">
      <c r="A820">
        <v>2</v>
      </c>
      <c r="B820">
        <v>-91.838999999999999</v>
      </c>
      <c r="C820">
        <v>564</v>
      </c>
      <c r="D820">
        <v>120000</v>
      </c>
      <c r="E820">
        <v>37</v>
      </c>
      <c r="F820" s="3">
        <v>50.085997571946827</v>
      </c>
    </row>
    <row r="821" spans="1:10">
      <c r="A821">
        <v>3</v>
      </c>
      <c r="B821">
        <v>-91.724000000000004</v>
      </c>
      <c r="C821">
        <v>564</v>
      </c>
      <c r="D821">
        <v>120000</v>
      </c>
      <c r="E821">
        <v>56</v>
      </c>
      <c r="F821" s="3">
        <v>50.811886311225813</v>
      </c>
    </row>
    <row r="822" spans="1:10">
      <c r="A822">
        <v>4</v>
      </c>
      <c r="B822">
        <v>-91.611999999999995</v>
      </c>
      <c r="C822">
        <v>564</v>
      </c>
      <c r="D822">
        <v>120000</v>
      </c>
      <c r="E822">
        <v>44</v>
      </c>
      <c r="F822" s="3">
        <v>51.726004483071272</v>
      </c>
    </row>
    <row r="823" spans="1:10">
      <c r="A823">
        <v>5</v>
      </c>
      <c r="B823">
        <v>-91.5</v>
      </c>
      <c r="C823">
        <v>564</v>
      </c>
      <c r="D823">
        <v>120000</v>
      </c>
      <c r="E823">
        <v>72</v>
      </c>
      <c r="F823" s="3">
        <v>53.073305152952805</v>
      </c>
    </row>
    <row r="824" spans="1:10">
      <c r="A824">
        <v>6</v>
      </c>
      <c r="B824">
        <v>-91.394000000000005</v>
      </c>
      <c r="C824">
        <v>564</v>
      </c>
      <c r="D824">
        <v>120000</v>
      </c>
      <c r="E824">
        <v>56</v>
      </c>
      <c r="F824" s="3">
        <v>55.111489348718898</v>
      </c>
    </row>
    <row r="825" spans="1:10">
      <c r="A825">
        <v>7</v>
      </c>
      <c r="B825">
        <v>-91.281000000000006</v>
      </c>
      <c r="C825">
        <v>564</v>
      </c>
      <c r="D825">
        <v>120000</v>
      </c>
      <c r="E825">
        <v>55</v>
      </c>
      <c r="F825" s="3">
        <v>58.724891475897195</v>
      </c>
    </row>
    <row r="826" spans="1:10">
      <c r="A826">
        <v>8</v>
      </c>
      <c r="B826">
        <v>-91.165000000000006</v>
      </c>
      <c r="C826">
        <v>564</v>
      </c>
      <c r="D826">
        <v>120000</v>
      </c>
      <c r="E826">
        <v>71</v>
      </c>
      <c r="F826" s="3">
        <v>64.938024006671782</v>
      </c>
    </row>
    <row r="827" spans="1:10">
      <c r="A827">
        <v>9</v>
      </c>
      <c r="B827">
        <v>-91.049000000000007</v>
      </c>
      <c r="C827">
        <v>564</v>
      </c>
      <c r="D827">
        <v>120000</v>
      </c>
      <c r="E827">
        <v>91</v>
      </c>
      <c r="F827" s="3">
        <v>74.894756235872649</v>
      </c>
    </row>
    <row r="828" spans="1:10">
      <c r="A828">
        <v>10</v>
      </c>
      <c r="B828">
        <v>-90.933999999999997</v>
      </c>
      <c r="C828">
        <v>564</v>
      </c>
      <c r="D828">
        <v>120000</v>
      </c>
      <c r="E828">
        <v>95</v>
      </c>
      <c r="F828" s="3">
        <v>89.599632655588792</v>
      </c>
    </row>
    <row r="829" spans="1:10">
      <c r="A829">
        <v>11</v>
      </c>
      <c r="B829">
        <v>-90.823999999999998</v>
      </c>
      <c r="C829">
        <v>564</v>
      </c>
      <c r="D829">
        <v>120000</v>
      </c>
      <c r="E829">
        <v>88</v>
      </c>
      <c r="F829" s="3">
        <v>108.73313155379594</v>
      </c>
    </row>
    <row r="830" spans="1:10">
      <c r="A830">
        <v>12</v>
      </c>
      <c r="B830">
        <v>-90.709000000000003</v>
      </c>
      <c r="C830">
        <v>564</v>
      </c>
      <c r="D830">
        <v>120000</v>
      </c>
      <c r="E830">
        <v>147</v>
      </c>
      <c r="F830" s="3">
        <v>133.59217576305605</v>
      </c>
    </row>
    <row r="831" spans="1:10">
      <c r="A831">
        <v>13</v>
      </c>
      <c r="B831">
        <v>-90.594999999999999</v>
      </c>
      <c r="C831">
        <v>564</v>
      </c>
      <c r="D831">
        <v>120000</v>
      </c>
      <c r="E831">
        <v>154</v>
      </c>
      <c r="F831" s="3">
        <v>161.25086562481727</v>
      </c>
    </row>
    <row r="832" spans="1:10">
      <c r="A832">
        <v>14</v>
      </c>
      <c r="B832">
        <v>-90.486999999999995</v>
      </c>
      <c r="C832">
        <v>564</v>
      </c>
      <c r="D832">
        <v>120000</v>
      </c>
      <c r="E832">
        <v>184</v>
      </c>
      <c r="F832" s="3">
        <v>187.19690343894058</v>
      </c>
    </row>
    <row r="833" spans="1:6">
      <c r="A833">
        <v>15</v>
      </c>
      <c r="B833">
        <v>-90.372</v>
      </c>
      <c r="C833">
        <v>564</v>
      </c>
      <c r="D833">
        <v>120000</v>
      </c>
      <c r="E833">
        <v>198</v>
      </c>
      <c r="F833" s="3">
        <v>210.42363952360168</v>
      </c>
    </row>
    <row r="834" spans="1:6">
      <c r="A834">
        <v>16</v>
      </c>
      <c r="B834">
        <v>-90.256</v>
      </c>
      <c r="C834">
        <v>564</v>
      </c>
      <c r="D834">
        <v>120000</v>
      </c>
      <c r="E834">
        <v>241</v>
      </c>
      <c r="F834" s="3">
        <v>225.0528377517916</v>
      </c>
    </row>
    <row r="835" spans="1:6">
      <c r="A835">
        <v>17</v>
      </c>
      <c r="B835">
        <v>-90.14</v>
      </c>
      <c r="C835">
        <v>564</v>
      </c>
      <c r="D835">
        <v>120000</v>
      </c>
      <c r="E835">
        <v>244</v>
      </c>
      <c r="F835" s="3">
        <v>227.94924110619149</v>
      </c>
    </row>
    <row r="836" spans="1:6">
      <c r="A836">
        <v>18</v>
      </c>
      <c r="B836">
        <v>-90.025000000000006</v>
      </c>
      <c r="C836">
        <v>564</v>
      </c>
      <c r="D836">
        <v>120000</v>
      </c>
      <c r="E836">
        <v>224</v>
      </c>
      <c r="F836" s="3">
        <v>218.74607752163848</v>
      </c>
    </row>
    <row r="837" spans="1:6">
      <c r="A837">
        <v>19</v>
      </c>
      <c r="B837">
        <v>-89.918999999999997</v>
      </c>
      <c r="C837">
        <v>564</v>
      </c>
      <c r="D837">
        <v>120000</v>
      </c>
      <c r="E837">
        <v>192</v>
      </c>
      <c r="F837" s="3">
        <v>201.32969234691686</v>
      </c>
    </row>
    <row r="838" spans="1:6">
      <c r="A838">
        <v>20</v>
      </c>
      <c r="B838">
        <v>-89.805999999999997</v>
      </c>
      <c r="C838">
        <v>564</v>
      </c>
      <c r="D838">
        <v>120000</v>
      </c>
      <c r="E838">
        <v>184</v>
      </c>
      <c r="F838" s="3">
        <v>176.76581119146172</v>
      </c>
    </row>
    <row r="839" spans="1:6">
      <c r="A839">
        <v>21</v>
      </c>
      <c r="B839">
        <v>-89.691000000000003</v>
      </c>
      <c r="C839">
        <v>564</v>
      </c>
      <c r="D839">
        <v>120000</v>
      </c>
      <c r="E839">
        <v>145</v>
      </c>
      <c r="F839" s="3">
        <v>149.6866167760767</v>
      </c>
    </row>
    <row r="840" spans="1:6">
      <c r="A840">
        <v>22</v>
      </c>
      <c r="B840">
        <v>-89.576999999999998</v>
      </c>
      <c r="C840">
        <v>564</v>
      </c>
      <c r="D840">
        <v>120000</v>
      </c>
      <c r="E840">
        <v>120</v>
      </c>
      <c r="F840" s="3">
        <v>124.61213670510701</v>
      </c>
    </row>
    <row r="841" spans="1:6">
      <c r="A841">
        <v>23</v>
      </c>
      <c r="B841">
        <v>-89.457999999999998</v>
      </c>
      <c r="C841">
        <v>564</v>
      </c>
      <c r="D841">
        <v>120000</v>
      </c>
      <c r="E841">
        <v>89</v>
      </c>
      <c r="F841" s="3">
        <v>103.03571933828077</v>
      </c>
    </row>
    <row r="842" spans="1:6">
      <c r="A842">
        <v>24</v>
      </c>
      <c r="B842">
        <v>-89.341999999999999</v>
      </c>
      <c r="C842">
        <v>564</v>
      </c>
      <c r="D842">
        <v>120000</v>
      </c>
      <c r="E842">
        <v>87</v>
      </c>
      <c r="F842" s="3">
        <v>87.557676149036155</v>
      </c>
    </row>
    <row r="843" spans="1:6">
      <c r="A843">
        <v>25</v>
      </c>
      <c r="B843">
        <v>-89.234999999999999</v>
      </c>
      <c r="C843">
        <v>564</v>
      </c>
      <c r="D843">
        <v>120000</v>
      </c>
      <c r="E843">
        <v>83</v>
      </c>
      <c r="F843" s="3">
        <v>77.901909353887348</v>
      </c>
    </row>
    <row r="844" spans="1:6">
      <c r="A844">
        <v>26</v>
      </c>
      <c r="B844">
        <v>-89.13</v>
      </c>
      <c r="C844">
        <v>564</v>
      </c>
      <c r="D844">
        <v>120000</v>
      </c>
      <c r="E844">
        <v>95</v>
      </c>
      <c r="F844" s="3">
        <v>71.944754813019927</v>
      </c>
    </row>
    <row r="845" spans="1:6">
      <c r="A845">
        <v>27</v>
      </c>
      <c r="B845">
        <v>-89.016000000000005</v>
      </c>
      <c r="C845">
        <v>564</v>
      </c>
      <c r="D845">
        <v>120000</v>
      </c>
      <c r="E845">
        <v>81</v>
      </c>
      <c r="F845" s="3">
        <v>68.342211662552771</v>
      </c>
    </row>
    <row r="846" spans="1:6">
      <c r="A846">
        <v>28</v>
      </c>
      <c r="B846">
        <v>-88.896000000000001</v>
      </c>
      <c r="C846">
        <v>564</v>
      </c>
      <c r="D846">
        <v>120000</v>
      </c>
      <c r="E846">
        <v>86</v>
      </c>
      <c r="F846" s="3">
        <v>66.630119102755017</v>
      </c>
    </row>
    <row r="847" spans="1:6">
      <c r="A847">
        <v>29</v>
      </c>
      <c r="B847">
        <v>-88.790999999999997</v>
      </c>
      <c r="C847">
        <v>564</v>
      </c>
      <c r="D847">
        <v>120000</v>
      </c>
      <c r="E847">
        <v>66</v>
      </c>
      <c r="F847" s="3">
        <v>66.153540222220684</v>
      </c>
    </row>
    <row r="848" spans="1:6">
      <c r="A848">
        <v>30</v>
      </c>
      <c r="B848">
        <v>-88.671999999999997</v>
      </c>
      <c r="C848">
        <v>564</v>
      </c>
      <c r="D848">
        <v>120000</v>
      </c>
      <c r="E848">
        <v>72</v>
      </c>
      <c r="F848" s="3">
        <v>66.221376202186818</v>
      </c>
    </row>
    <row r="849" spans="1:6">
      <c r="A849">
        <v>31</v>
      </c>
      <c r="B849">
        <v>-88.56</v>
      </c>
      <c r="C849">
        <v>564</v>
      </c>
      <c r="D849">
        <v>120000</v>
      </c>
      <c r="E849">
        <v>49</v>
      </c>
      <c r="F849" s="3">
        <v>66.575750357324921</v>
      </c>
    </row>
    <row r="850" spans="1:6">
      <c r="A850">
        <v>32</v>
      </c>
      <c r="B850">
        <v>-88.451999999999998</v>
      </c>
      <c r="C850">
        <v>564</v>
      </c>
      <c r="D850">
        <v>120000</v>
      </c>
      <c r="E850">
        <v>56</v>
      </c>
      <c r="F850" s="3">
        <v>67.036674431813978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45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46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95</v>
      </c>
      <c r="B868" t="s">
        <v>74</v>
      </c>
      <c r="C868" t="s">
        <v>77</v>
      </c>
      <c r="D868" t="s">
        <v>94</v>
      </c>
      <c r="E868" t="s">
        <v>93</v>
      </c>
      <c r="F868" t="s">
        <v>114</v>
      </c>
    </row>
    <row r="869" spans="1:10">
      <c r="A869">
        <v>1</v>
      </c>
      <c r="B869">
        <v>-91.947999999999993</v>
      </c>
      <c r="C869">
        <v>565</v>
      </c>
      <c r="D869">
        <v>120000</v>
      </c>
      <c r="E869">
        <v>56</v>
      </c>
      <c r="F869" s="3">
        <v>46.242877443453139</v>
      </c>
      <c r="J869" t="s">
        <v>142</v>
      </c>
    </row>
    <row r="870" spans="1:10">
      <c r="A870">
        <v>2</v>
      </c>
      <c r="B870">
        <v>-91.838999999999999</v>
      </c>
      <c r="C870">
        <v>565</v>
      </c>
      <c r="D870">
        <v>120000</v>
      </c>
      <c r="E870">
        <v>33</v>
      </c>
      <c r="F870" s="3">
        <v>47.272613645004569</v>
      </c>
    </row>
    <row r="871" spans="1:10">
      <c r="A871">
        <v>3</v>
      </c>
      <c r="B871">
        <v>-91.724000000000004</v>
      </c>
      <c r="C871">
        <v>565</v>
      </c>
      <c r="D871">
        <v>120000</v>
      </c>
      <c r="E871">
        <v>52</v>
      </c>
      <c r="F871" s="3">
        <v>48.395050541778687</v>
      </c>
    </row>
    <row r="872" spans="1:10">
      <c r="A872">
        <v>4</v>
      </c>
      <c r="B872">
        <v>-91.611999999999995</v>
      </c>
      <c r="C872">
        <v>565</v>
      </c>
      <c r="D872">
        <v>120000</v>
      </c>
      <c r="E872">
        <v>50</v>
      </c>
      <c r="F872" s="3">
        <v>49.583498133148815</v>
      </c>
    </row>
    <row r="873" spans="1:10">
      <c r="A873">
        <v>5</v>
      </c>
      <c r="B873">
        <v>-91.5</v>
      </c>
      <c r="C873">
        <v>565</v>
      </c>
      <c r="D873">
        <v>120000</v>
      </c>
      <c r="E873">
        <v>53</v>
      </c>
      <c r="F873" s="3">
        <v>51.002463150636693</v>
      </c>
    </row>
    <row r="874" spans="1:10">
      <c r="A874">
        <v>6</v>
      </c>
      <c r="B874">
        <v>-91.394000000000005</v>
      </c>
      <c r="C874">
        <v>565</v>
      </c>
      <c r="D874">
        <v>120000</v>
      </c>
      <c r="E874">
        <v>53</v>
      </c>
      <c r="F874" s="3">
        <v>52.807699193801128</v>
      </c>
    </row>
    <row r="875" spans="1:10">
      <c r="A875">
        <v>7</v>
      </c>
      <c r="B875">
        <v>-91.281000000000006</v>
      </c>
      <c r="C875">
        <v>565</v>
      </c>
      <c r="D875">
        <v>120000</v>
      </c>
      <c r="E875">
        <v>56</v>
      </c>
      <c r="F875" s="3">
        <v>55.715545591343258</v>
      </c>
    </row>
    <row r="876" spans="1:10">
      <c r="A876">
        <v>8</v>
      </c>
      <c r="B876">
        <v>-91.165000000000006</v>
      </c>
      <c r="C876">
        <v>565</v>
      </c>
      <c r="D876">
        <v>120000</v>
      </c>
      <c r="E876">
        <v>72</v>
      </c>
      <c r="F876" s="3">
        <v>60.607169572486612</v>
      </c>
    </row>
    <row r="877" spans="1:10">
      <c r="A877">
        <v>9</v>
      </c>
      <c r="B877">
        <v>-91.049000000000007</v>
      </c>
      <c r="C877">
        <v>565</v>
      </c>
      <c r="D877">
        <v>120000</v>
      </c>
      <c r="E877">
        <v>74</v>
      </c>
      <c r="F877" s="3">
        <v>68.647728695086116</v>
      </c>
    </row>
    <row r="878" spans="1:10">
      <c r="A878">
        <v>10</v>
      </c>
      <c r="B878">
        <v>-90.933999999999997</v>
      </c>
      <c r="C878">
        <v>565</v>
      </c>
      <c r="D878">
        <v>120000</v>
      </c>
      <c r="E878">
        <v>86</v>
      </c>
      <c r="F878" s="3">
        <v>81.058593694312293</v>
      </c>
    </row>
    <row r="879" spans="1:10">
      <c r="A879">
        <v>11</v>
      </c>
      <c r="B879">
        <v>-90.823999999999998</v>
      </c>
      <c r="C879">
        <v>565</v>
      </c>
      <c r="D879">
        <v>120000</v>
      </c>
      <c r="E879">
        <v>93</v>
      </c>
      <c r="F879" s="3">
        <v>97.952346782409649</v>
      </c>
    </row>
    <row r="880" spans="1:10">
      <c r="A880">
        <v>12</v>
      </c>
      <c r="B880">
        <v>-90.709000000000003</v>
      </c>
      <c r="C880">
        <v>565</v>
      </c>
      <c r="D880">
        <v>120000</v>
      </c>
      <c r="E880">
        <v>114</v>
      </c>
      <c r="F880" s="3">
        <v>120.77655873319591</v>
      </c>
    </row>
    <row r="881" spans="1:6">
      <c r="A881">
        <v>13</v>
      </c>
      <c r="B881">
        <v>-90.594999999999999</v>
      </c>
      <c r="C881">
        <v>565</v>
      </c>
      <c r="D881">
        <v>120000</v>
      </c>
      <c r="E881">
        <v>143</v>
      </c>
      <c r="F881" s="3">
        <v>146.90407631664468</v>
      </c>
    </row>
    <row r="882" spans="1:6">
      <c r="A882">
        <v>14</v>
      </c>
      <c r="B882">
        <v>-90.486999999999995</v>
      </c>
      <c r="C882">
        <v>565</v>
      </c>
      <c r="D882">
        <v>120000</v>
      </c>
      <c r="E882">
        <v>167</v>
      </c>
      <c r="F882" s="3">
        <v>171.72441148432631</v>
      </c>
    </row>
    <row r="883" spans="1:6">
      <c r="A883">
        <v>15</v>
      </c>
      <c r="B883">
        <v>-90.372</v>
      </c>
      <c r="C883">
        <v>565</v>
      </c>
      <c r="D883">
        <v>120000</v>
      </c>
      <c r="E883">
        <v>204</v>
      </c>
      <c r="F883" s="3">
        <v>193.72216252109425</v>
      </c>
    </row>
    <row r="884" spans="1:6">
      <c r="A884">
        <v>16</v>
      </c>
      <c r="B884">
        <v>-90.256</v>
      </c>
      <c r="C884">
        <v>565</v>
      </c>
      <c r="D884">
        <v>120000</v>
      </c>
      <c r="E884">
        <v>209</v>
      </c>
      <c r="F884" s="3">
        <v>206.70493047203817</v>
      </c>
    </row>
    <row r="885" spans="1:6">
      <c r="A885">
        <v>17</v>
      </c>
      <c r="B885">
        <v>-90.14</v>
      </c>
      <c r="C885">
        <v>565</v>
      </c>
      <c r="D885">
        <v>120000</v>
      </c>
      <c r="E885">
        <v>218</v>
      </c>
      <c r="F885" s="3">
        <v>207.54334180864856</v>
      </c>
    </row>
    <row r="886" spans="1:6">
      <c r="A886">
        <v>18</v>
      </c>
      <c r="B886">
        <v>-90.025000000000006</v>
      </c>
      <c r="C886">
        <v>565</v>
      </c>
      <c r="D886">
        <v>120000</v>
      </c>
      <c r="E886">
        <v>182</v>
      </c>
      <c r="F886" s="3">
        <v>196.43945997174222</v>
      </c>
    </row>
    <row r="887" spans="1:6">
      <c r="A887">
        <v>19</v>
      </c>
      <c r="B887">
        <v>-89.918999999999997</v>
      </c>
      <c r="C887">
        <v>565</v>
      </c>
      <c r="D887">
        <v>120000</v>
      </c>
      <c r="E887">
        <v>181</v>
      </c>
      <c r="F887" s="3">
        <v>178.16776199206299</v>
      </c>
    </row>
    <row r="888" spans="1:6">
      <c r="A888">
        <v>20</v>
      </c>
      <c r="B888">
        <v>-89.805999999999997</v>
      </c>
      <c r="C888">
        <v>565</v>
      </c>
      <c r="D888">
        <v>120000</v>
      </c>
      <c r="E888">
        <v>162</v>
      </c>
      <c r="F888" s="3">
        <v>154.3743182989131</v>
      </c>
    </row>
    <row r="889" spans="1:6">
      <c r="A889">
        <v>21</v>
      </c>
      <c r="B889">
        <v>-89.691000000000003</v>
      </c>
      <c r="C889">
        <v>565</v>
      </c>
      <c r="D889">
        <v>120000</v>
      </c>
      <c r="E889">
        <v>129</v>
      </c>
      <c r="F889" s="3">
        <v>130.15644424560435</v>
      </c>
    </row>
    <row r="890" spans="1:6">
      <c r="A890">
        <v>22</v>
      </c>
      <c r="B890">
        <v>-89.576999999999998</v>
      </c>
      <c r="C890">
        <v>565</v>
      </c>
      <c r="D890">
        <v>120000</v>
      </c>
      <c r="E890">
        <v>102</v>
      </c>
      <c r="F890" s="3">
        <v>109.64475502748797</v>
      </c>
    </row>
    <row r="891" spans="1:6">
      <c r="A891">
        <v>23</v>
      </c>
      <c r="B891">
        <v>-89.457999999999998</v>
      </c>
      <c r="C891">
        <v>565</v>
      </c>
      <c r="D891">
        <v>120000</v>
      </c>
      <c r="E891">
        <v>100</v>
      </c>
      <c r="F891" s="3">
        <v>93.775882627602599</v>
      </c>
    </row>
    <row r="892" spans="1:6">
      <c r="A892">
        <v>24</v>
      </c>
      <c r="B892">
        <v>-89.341999999999999</v>
      </c>
      <c r="C892">
        <v>565</v>
      </c>
      <c r="D892">
        <v>120000</v>
      </c>
      <c r="E892">
        <v>75</v>
      </c>
      <c r="F892" s="3">
        <v>83.801178849726043</v>
      </c>
    </row>
    <row r="893" spans="1:6">
      <c r="A893">
        <v>25</v>
      </c>
      <c r="B893">
        <v>-89.234999999999999</v>
      </c>
      <c r="C893">
        <v>565</v>
      </c>
      <c r="D893">
        <v>120000</v>
      </c>
      <c r="E893">
        <v>90</v>
      </c>
      <c r="F893" s="3">
        <v>78.530084742598888</v>
      </c>
    </row>
    <row r="894" spans="1:6">
      <c r="A894">
        <v>26</v>
      </c>
      <c r="B894">
        <v>-89.13</v>
      </c>
      <c r="C894">
        <v>565</v>
      </c>
      <c r="D894">
        <v>120000</v>
      </c>
      <c r="E894">
        <v>78</v>
      </c>
      <c r="F894" s="3">
        <v>75.962873737074517</v>
      </c>
    </row>
    <row r="895" spans="1:6">
      <c r="A895">
        <v>27</v>
      </c>
      <c r="B895">
        <v>-89.016000000000005</v>
      </c>
      <c r="C895">
        <v>565</v>
      </c>
      <c r="D895">
        <v>120000</v>
      </c>
      <c r="E895">
        <v>74</v>
      </c>
      <c r="F895" s="3">
        <v>75.022363511220306</v>
      </c>
    </row>
    <row r="896" spans="1:6">
      <c r="A896">
        <v>28</v>
      </c>
      <c r="B896">
        <v>-88.896000000000001</v>
      </c>
      <c r="C896">
        <v>565</v>
      </c>
      <c r="D896">
        <v>120000</v>
      </c>
      <c r="E896">
        <v>77</v>
      </c>
      <c r="F896" s="3">
        <v>75.186366218459526</v>
      </c>
    </row>
    <row r="897" spans="1:6">
      <c r="A897">
        <v>29</v>
      </c>
      <c r="B897">
        <v>-88.790999999999997</v>
      </c>
      <c r="C897">
        <v>565</v>
      </c>
      <c r="D897">
        <v>120000</v>
      </c>
      <c r="E897">
        <v>59</v>
      </c>
      <c r="F897" s="3">
        <v>75.811990488099852</v>
      </c>
    </row>
    <row r="898" spans="1:6">
      <c r="A898">
        <v>30</v>
      </c>
      <c r="B898">
        <v>-88.671999999999997</v>
      </c>
      <c r="C898">
        <v>565</v>
      </c>
      <c r="D898">
        <v>120000</v>
      </c>
      <c r="E898">
        <v>81</v>
      </c>
      <c r="F898" s="3">
        <v>76.762133942403835</v>
      </c>
    </row>
    <row r="899" spans="1:6">
      <c r="A899">
        <v>31</v>
      </c>
      <c r="B899">
        <v>-88.56</v>
      </c>
      <c r="C899">
        <v>565</v>
      </c>
      <c r="D899">
        <v>120000</v>
      </c>
      <c r="E899">
        <v>80</v>
      </c>
      <c r="F899" s="3">
        <v>77.752754384739973</v>
      </c>
    </row>
    <row r="900" spans="1:6">
      <c r="A900">
        <v>32</v>
      </c>
      <c r="B900">
        <v>-88.451999999999998</v>
      </c>
      <c r="C900">
        <v>565</v>
      </c>
      <c r="D900">
        <v>120000</v>
      </c>
      <c r="E900">
        <v>87</v>
      </c>
      <c r="F900" s="3">
        <v>78.74049524437271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47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48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95</v>
      </c>
      <c r="B918" t="s">
        <v>74</v>
      </c>
      <c r="C918" t="s">
        <v>77</v>
      </c>
      <c r="D918" t="s">
        <v>94</v>
      </c>
      <c r="E918" t="s">
        <v>93</v>
      </c>
      <c r="F918" t="s">
        <v>114</v>
      </c>
    </row>
    <row r="919" spans="1:10">
      <c r="A919">
        <v>1</v>
      </c>
      <c r="B919">
        <v>-91.947999999999993</v>
      </c>
      <c r="C919">
        <v>561</v>
      </c>
      <c r="D919">
        <v>120000</v>
      </c>
      <c r="E919">
        <v>51</v>
      </c>
      <c r="F919" s="3">
        <v>48.605141027273461</v>
      </c>
      <c r="J919" t="s">
        <v>143</v>
      </c>
    </row>
    <row r="920" spans="1:10">
      <c r="A920">
        <v>2</v>
      </c>
      <c r="B920">
        <v>-91.838999999999999</v>
      </c>
      <c r="C920">
        <v>561</v>
      </c>
      <c r="D920">
        <v>120000</v>
      </c>
      <c r="E920">
        <v>41</v>
      </c>
      <c r="F920" s="3">
        <v>49.179183674661118</v>
      </c>
    </row>
    <row r="921" spans="1:10">
      <c r="A921">
        <v>3</v>
      </c>
      <c r="B921">
        <v>-91.724000000000004</v>
      </c>
      <c r="C921">
        <v>561</v>
      </c>
      <c r="D921">
        <v>120000</v>
      </c>
      <c r="E921">
        <v>40</v>
      </c>
      <c r="F921" s="3">
        <v>49.850930123275205</v>
      </c>
    </row>
    <row r="922" spans="1:10">
      <c r="A922">
        <v>4</v>
      </c>
      <c r="B922">
        <v>-91.611999999999995</v>
      </c>
      <c r="C922">
        <v>561</v>
      </c>
      <c r="D922">
        <v>120000</v>
      </c>
      <c r="E922">
        <v>53</v>
      </c>
      <c r="F922" s="3">
        <v>50.661682417269269</v>
      </c>
    </row>
    <row r="923" spans="1:10">
      <c r="A923">
        <v>5</v>
      </c>
      <c r="B923">
        <v>-91.5</v>
      </c>
      <c r="C923">
        <v>561</v>
      </c>
      <c r="D923">
        <v>120000</v>
      </c>
      <c r="E923">
        <v>55</v>
      </c>
      <c r="F923" s="3">
        <v>51.813411191317151</v>
      </c>
    </row>
    <row r="924" spans="1:10">
      <c r="A924">
        <v>6</v>
      </c>
      <c r="B924">
        <v>-91.394000000000005</v>
      </c>
      <c r="C924">
        <v>561</v>
      </c>
      <c r="D924">
        <v>120000</v>
      </c>
      <c r="E924">
        <v>57</v>
      </c>
      <c r="F924" s="3">
        <v>53.524751690266292</v>
      </c>
    </row>
    <row r="925" spans="1:10">
      <c r="A925">
        <v>7</v>
      </c>
      <c r="B925">
        <v>-91.281000000000006</v>
      </c>
      <c r="C925">
        <v>561</v>
      </c>
      <c r="D925">
        <v>120000</v>
      </c>
      <c r="E925">
        <v>62</v>
      </c>
      <c r="F925" s="3">
        <v>56.555367607351045</v>
      </c>
    </row>
    <row r="926" spans="1:10">
      <c r="A926">
        <v>8</v>
      </c>
      <c r="B926">
        <v>-91.165000000000006</v>
      </c>
      <c r="C926">
        <v>561</v>
      </c>
      <c r="D926">
        <v>120000</v>
      </c>
      <c r="E926">
        <v>78</v>
      </c>
      <c r="F926" s="3">
        <v>61.808475761984312</v>
      </c>
    </row>
    <row r="927" spans="1:10">
      <c r="A927">
        <v>9</v>
      </c>
      <c r="B927">
        <v>-91.049000000000007</v>
      </c>
      <c r="C927">
        <v>561</v>
      </c>
      <c r="D927">
        <v>120000</v>
      </c>
      <c r="E927">
        <v>69</v>
      </c>
      <c r="F927" s="3">
        <v>70.309104918741596</v>
      </c>
    </row>
    <row r="928" spans="1:10">
      <c r="A928">
        <v>10</v>
      </c>
      <c r="B928">
        <v>-90.933999999999997</v>
      </c>
      <c r="C928">
        <v>561</v>
      </c>
      <c r="D928">
        <v>120000</v>
      </c>
      <c r="E928">
        <v>108</v>
      </c>
      <c r="F928" s="3">
        <v>82.94596771558939</v>
      </c>
    </row>
    <row r="929" spans="1:6">
      <c r="A929">
        <v>11</v>
      </c>
      <c r="B929">
        <v>-90.823999999999998</v>
      </c>
      <c r="C929">
        <v>561</v>
      </c>
      <c r="D929">
        <v>120000</v>
      </c>
      <c r="E929">
        <v>85</v>
      </c>
      <c r="F929" s="3">
        <v>99.401084849077989</v>
      </c>
    </row>
    <row r="930" spans="1:6">
      <c r="A930">
        <v>12</v>
      </c>
      <c r="B930">
        <v>-90.709000000000003</v>
      </c>
      <c r="C930">
        <v>561</v>
      </c>
      <c r="D930">
        <v>120000</v>
      </c>
      <c r="E930">
        <v>115</v>
      </c>
      <c r="F930" s="3">
        <v>120.63279931564922</v>
      </c>
    </row>
    <row r="931" spans="1:6">
      <c r="A931">
        <v>13</v>
      </c>
      <c r="B931">
        <v>-90.594999999999999</v>
      </c>
      <c r="C931">
        <v>561</v>
      </c>
      <c r="D931">
        <v>120000</v>
      </c>
      <c r="E931">
        <v>147</v>
      </c>
      <c r="F931" s="3">
        <v>143.84467805190945</v>
      </c>
    </row>
    <row r="932" spans="1:6">
      <c r="A932">
        <v>14</v>
      </c>
      <c r="B932">
        <v>-90.486999999999995</v>
      </c>
      <c r="C932">
        <v>561</v>
      </c>
      <c r="D932">
        <v>120000</v>
      </c>
      <c r="E932">
        <v>138</v>
      </c>
      <c r="F932" s="3">
        <v>164.92569109310458</v>
      </c>
    </row>
    <row r="933" spans="1:6">
      <c r="A933">
        <v>15</v>
      </c>
      <c r="B933">
        <v>-90.372</v>
      </c>
      <c r="C933">
        <v>561</v>
      </c>
      <c r="D933">
        <v>120000</v>
      </c>
      <c r="E933">
        <v>196</v>
      </c>
      <c r="F933" s="3">
        <v>182.6529382924123</v>
      </c>
    </row>
    <row r="934" spans="1:6">
      <c r="A934">
        <v>16</v>
      </c>
      <c r="B934">
        <v>-90.256</v>
      </c>
      <c r="C934">
        <v>561</v>
      </c>
      <c r="D934">
        <v>120000</v>
      </c>
      <c r="E934">
        <v>208</v>
      </c>
      <c r="F934" s="3">
        <v>192.08467652966777</v>
      </c>
    </row>
    <row r="935" spans="1:6">
      <c r="A935">
        <v>17</v>
      </c>
      <c r="B935">
        <v>-90.14</v>
      </c>
      <c r="C935">
        <v>561</v>
      </c>
      <c r="D935">
        <v>120000</v>
      </c>
      <c r="E935">
        <v>211</v>
      </c>
      <c r="F935" s="3">
        <v>191.03774969637357</v>
      </c>
    </row>
    <row r="936" spans="1:6">
      <c r="A936">
        <v>18</v>
      </c>
      <c r="B936">
        <v>-90.025000000000006</v>
      </c>
      <c r="C936">
        <v>561</v>
      </c>
      <c r="D936">
        <v>120000</v>
      </c>
      <c r="E936">
        <v>176</v>
      </c>
      <c r="F936" s="3">
        <v>180.01802517935806</v>
      </c>
    </row>
    <row r="937" spans="1:6">
      <c r="A937">
        <v>19</v>
      </c>
      <c r="B937">
        <v>-89.918999999999997</v>
      </c>
      <c r="C937">
        <v>561</v>
      </c>
      <c r="D937">
        <v>120000</v>
      </c>
      <c r="E937">
        <v>158</v>
      </c>
      <c r="F937" s="3">
        <v>163.22227032223662</v>
      </c>
    </row>
    <row r="938" spans="1:6">
      <c r="A938">
        <v>20</v>
      </c>
      <c r="B938">
        <v>-89.805999999999997</v>
      </c>
      <c r="C938">
        <v>561</v>
      </c>
      <c r="D938">
        <v>120000</v>
      </c>
      <c r="E938">
        <v>139</v>
      </c>
      <c r="F938" s="3">
        <v>141.72619241002062</v>
      </c>
    </row>
    <row r="939" spans="1:6">
      <c r="A939">
        <v>21</v>
      </c>
      <c r="B939">
        <v>-89.691000000000003</v>
      </c>
      <c r="C939">
        <v>561</v>
      </c>
      <c r="D939">
        <v>120000</v>
      </c>
      <c r="E939">
        <v>114</v>
      </c>
      <c r="F939" s="3">
        <v>119.7591786943407</v>
      </c>
    </row>
    <row r="940" spans="1:6">
      <c r="A940">
        <v>22</v>
      </c>
      <c r="B940">
        <v>-89.576999999999998</v>
      </c>
      <c r="C940">
        <v>561</v>
      </c>
      <c r="D940">
        <v>120000</v>
      </c>
      <c r="E940">
        <v>114</v>
      </c>
      <c r="F940" s="3">
        <v>100.79596648966606</v>
      </c>
    </row>
    <row r="941" spans="1:6">
      <c r="A941">
        <v>23</v>
      </c>
      <c r="B941">
        <v>-89.457999999999998</v>
      </c>
      <c r="C941">
        <v>561</v>
      </c>
      <c r="D941">
        <v>120000</v>
      </c>
      <c r="E941">
        <v>66</v>
      </c>
      <c r="F941" s="3">
        <v>85.618852879443153</v>
      </c>
    </row>
    <row r="942" spans="1:6">
      <c r="A942">
        <v>24</v>
      </c>
      <c r="B942">
        <v>-89.341999999999999</v>
      </c>
      <c r="C942">
        <v>561</v>
      </c>
      <c r="D942">
        <v>120000</v>
      </c>
      <c r="E942">
        <v>87</v>
      </c>
      <c r="F942" s="3">
        <v>75.561941956574046</v>
      </c>
    </row>
    <row r="943" spans="1:6">
      <c r="A943">
        <v>25</v>
      </c>
      <c r="B943">
        <v>-89.234999999999999</v>
      </c>
      <c r="C943">
        <v>561</v>
      </c>
      <c r="D943">
        <v>120000</v>
      </c>
      <c r="E943">
        <v>81</v>
      </c>
      <c r="F943" s="3">
        <v>69.810534009659449</v>
      </c>
    </row>
    <row r="944" spans="1:6">
      <c r="A944">
        <v>26</v>
      </c>
      <c r="B944">
        <v>-89.13</v>
      </c>
      <c r="C944">
        <v>561</v>
      </c>
      <c r="D944">
        <v>120000</v>
      </c>
      <c r="E944">
        <v>68</v>
      </c>
      <c r="F944" s="3">
        <v>66.610221838252244</v>
      </c>
    </row>
    <row r="945" spans="1:6">
      <c r="A945">
        <v>27</v>
      </c>
      <c r="B945">
        <v>-89.016000000000005</v>
      </c>
      <c r="C945">
        <v>561</v>
      </c>
      <c r="D945">
        <v>120000</v>
      </c>
      <c r="E945">
        <v>71</v>
      </c>
      <c r="F945" s="3">
        <v>64.957170155918547</v>
      </c>
    </row>
    <row r="946" spans="1:6">
      <c r="A946">
        <v>28</v>
      </c>
      <c r="B946">
        <v>-88.896000000000001</v>
      </c>
      <c r="C946">
        <v>561</v>
      </c>
      <c r="D946">
        <v>120000</v>
      </c>
      <c r="E946">
        <v>65</v>
      </c>
      <c r="F946" s="3">
        <v>64.424249199957302</v>
      </c>
    </row>
    <row r="947" spans="1:6">
      <c r="A947">
        <v>29</v>
      </c>
      <c r="B947">
        <v>-88.790999999999997</v>
      </c>
      <c r="C947">
        <v>561</v>
      </c>
      <c r="D947">
        <v>120000</v>
      </c>
      <c r="E947">
        <v>62</v>
      </c>
      <c r="F947" s="3">
        <v>64.497166420117495</v>
      </c>
    </row>
    <row r="948" spans="1:6">
      <c r="A948">
        <v>30</v>
      </c>
      <c r="B948">
        <v>-88.671999999999997</v>
      </c>
      <c r="C948">
        <v>561</v>
      </c>
      <c r="D948">
        <v>120000</v>
      </c>
      <c r="E948">
        <v>56</v>
      </c>
      <c r="F948" s="3">
        <v>64.87047289695029</v>
      </c>
    </row>
    <row r="949" spans="1:6">
      <c r="A949">
        <v>31</v>
      </c>
      <c r="B949">
        <v>-88.56</v>
      </c>
      <c r="C949">
        <v>561</v>
      </c>
      <c r="D949">
        <v>120000</v>
      </c>
      <c r="E949">
        <v>67</v>
      </c>
      <c r="F949" s="3">
        <v>65.34758849060367</v>
      </c>
    </row>
    <row r="950" spans="1:6">
      <c r="A950">
        <v>32</v>
      </c>
      <c r="B950">
        <v>-88.451999999999998</v>
      </c>
      <c r="C950">
        <v>561</v>
      </c>
      <c r="D950">
        <v>120000</v>
      </c>
      <c r="E950">
        <v>64</v>
      </c>
      <c r="F950" s="3">
        <v>65.854039717592556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49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50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95</v>
      </c>
      <c r="B968" t="s">
        <v>74</v>
      </c>
      <c r="C968" t="s">
        <v>77</v>
      </c>
      <c r="D968" t="s">
        <v>94</v>
      </c>
      <c r="E968" t="s">
        <v>93</v>
      </c>
      <c r="F968" t="s">
        <v>114</v>
      </c>
    </row>
    <row r="969" spans="1:10">
      <c r="A969">
        <v>1</v>
      </c>
      <c r="B969">
        <v>-91.947999999999993</v>
      </c>
      <c r="C969">
        <v>556</v>
      </c>
      <c r="D969">
        <v>120000</v>
      </c>
      <c r="E969">
        <v>56</v>
      </c>
      <c r="F969" s="3">
        <v>52.125090105421258</v>
      </c>
      <c r="J969" t="s">
        <v>144</v>
      </c>
    </row>
    <row r="970" spans="1:10">
      <c r="A970">
        <v>2</v>
      </c>
      <c r="B970">
        <v>-91.838999999999999</v>
      </c>
      <c r="C970">
        <v>556</v>
      </c>
      <c r="D970">
        <v>120000</v>
      </c>
      <c r="E970">
        <v>56</v>
      </c>
      <c r="F970" s="3">
        <v>52.465538438680419</v>
      </c>
    </row>
    <row r="971" spans="1:10">
      <c r="A971">
        <v>3</v>
      </c>
      <c r="B971">
        <v>-91.724000000000004</v>
      </c>
      <c r="C971">
        <v>556</v>
      </c>
      <c r="D971">
        <v>120000</v>
      </c>
      <c r="E971">
        <v>43</v>
      </c>
      <c r="F971" s="3">
        <v>52.842861356252378</v>
      </c>
    </row>
    <row r="972" spans="1:10">
      <c r="A972">
        <v>4</v>
      </c>
      <c r="B972">
        <v>-91.611999999999995</v>
      </c>
      <c r="C972">
        <v>556</v>
      </c>
      <c r="D972">
        <v>120000</v>
      </c>
      <c r="E972">
        <v>57</v>
      </c>
      <c r="F972" s="3">
        <v>53.267868493823194</v>
      </c>
    </row>
    <row r="973" spans="1:10">
      <c r="A973">
        <v>5</v>
      </c>
      <c r="B973">
        <v>-91.5</v>
      </c>
      <c r="C973">
        <v>556</v>
      </c>
      <c r="D973">
        <v>120000</v>
      </c>
      <c r="E973">
        <v>45</v>
      </c>
      <c r="F973" s="3">
        <v>53.856876807235267</v>
      </c>
    </row>
    <row r="974" spans="1:10">
      <c r="A974">
        <v>6</v>
      </c>
      <c r="B974">
        <v>-91.394000000000005</v>
      </c>
      <c r="C974">
        <v>556</v>
      </c>
      <c r="D974">
        <v>120000</v>
      </c>
      <c r="E974">
        <v>55</v>
      </c>
      <c r="F974" s="3">
        <v>54.79349533720471</v>
      </c>
    </row>
    <row r="975" spans="1:10">
      <c r="A975">
        <v>7</v>
      </c>
      <c r="B975">
        <v>-91.281000000000006</v>
      </c>
      <c r="C975">
        <v>556</v>
      </c>
      <c r="D975">
        <v>120000</v>
      </c>
      <c r="E975">
        <v>55</v>
      </c>
      <c r="F975" s="3">
        <v>56.707355448261445</v>
      </c>
    </row>
    <row r="976" spans="1:10">
      <c r="A976">
        <v>8</v>
      </c>
      <c r="B976">
        <v>-91.165000000000006</v>
      </c>
      <c r="C976">
        <v>556</v>
      </c>
      <c r="D976">
        <v>120000</v>
      </c>
      <c r="E976">
        <v>84</v>
      </c>
      <c r="F976" s="3">
        <v>60.653487707826848</v>
      </c>
    </row>
    <row r="977" spans="1:6">
      <c r="A977">
        <v>9</v>
      </c>
      <c r="B977">
        <v>-91.049000000000007</v>
      </c>
      <c r="C977">
        <v>556</v>
      </c>
      <c r="D977">
        <v>120000</v>
      </c>
      <c r="E977">
        <v>68</v>
      </c>
      <c r="F977" s="3">
        <v>68.188687381347435</v>
      </c>
    </row>
    <row r="978" spans="1:6">
      <c r="A978">
        <v>10</v>
      </c>
      <c r="B978">
        <v>-90.933999999999997</v>
      </c>
      <c r="C978">
        <v>556</v>
      </c>
      <c r="D978">
        <v>120000</v>
      </c>
      <c r="E978">
        <v>93</v>
      </c>
      <c r="F978" s="3">
        <v>81.086876213900879</v>
      </c>
    </row>
    <row r="979" spans="1:6">
      <c r="A979">
        <v>11</v>
      </c>
      <c r="B979">
        <v>-90.823999999999998</v>
      </c>
      <c r="C979">
        <v>556</v>
      </c>
      <c r="D979">
        <v>120000</v>
      </c>
      <c r="E979">
        <v>100</v>
      </c>
      <c r="F979" s="3">
        <v>99.835778699723292</v>
      </c>
    </row>
    <row r="980" spans="1:6">
      <c r="A980">
        <v>12</v>
      </c>
      <c r="B980">
        <v>-90.709000000000003</v>
      </c>
      <c r="C980">
        <v>556</v>
      </c>
      <c r="D980">
        <v>120000</v>
      </c>
      <c r="E980">
        <v>116</v>
      </c>
      <c r="F980" s="3">
        <v>126.06487320570582</v>
      </c>
    </row>
    <row r="981" spans="1:6">
      <c r="A981">
        <v>13</v>
      </c>
      <c r="B981">
        <v>-90.594999999999999</v>
      </c>
      <c r="C981">
        <v>556</v>
      </c>
      <c r="D981">
        <v>120000</v>
      </c>
      <c r="E981">
        <v>158</v>
      </c>
      <c r="F981" s="3">
        <v>156.16133372555694</v>
      </c>
    </row>
    <row r="982" spans="1:6">
      <c r="A982">
        <v>14</v>
      </c>
      <c r="B982">
        <v>-90.486999999999995</v>
      </c>
      <c r="C982">
        <v>556</v>
      </c>
      <c r="D982">
        <v>120000</v>
      </c>
      <c r="E982">
        <v>165</v>
      </c>
      <c r="F982" s="3">
        <v>183.65602812498702</v>
      </c>
    </row>
    <row r="983" spans="1:6">
      <c r="A983">
        <v>15</v>
      </c>
      <c r="B983">
        <v>-90.372</v>
      </c>
      <c r="C983">
        <v>556</v>
      </c>
      <c r="D983">
        <v>120000</v>
      </c>
      <c r="E983">
        <v>222</v>
      </c>
      <c r="F983" s="3">
        <v>205.3358344445727</v>
      </c>
    </row>
    <row r="984" spans="1:6">
      <c r="A984">
        <v>16</v>
      </c>
      <c r="B984">
        <v>-90.256</v>
      </c>
      <c r="C984">
        <v>556</v>
      </c>
      <c r="D984">
        <v>120000</v>
      </c>
      <c r="E984">
        <v>213</v>
      </c>
      <c r="F984" s="3">
        <v>213.46061231661943</v>
      </c>
    </row>
    <row r="985" spans="1:6">
      <c r="A985">
        <v>17</v>
      </c>
      <c r="B985">
        <v>-90.14</v>
      </c>
      <c r="C985">
        <v>556</v>
      </c>
      <c r="D985">
        <v>120000</v>
      </c>
      <c r="E985">
        <v>207</v>
      </c>
      <c r="F985" s="3">
        <v>205.47326650207015</v>
      </c>
    </row>
    <row r="986" spans="1:6">
      <c r="A986">
        <v>18</v>
      </c>
      <c r="B986">
        <v>-90.025000000000006</v>
      </c>
      <c r="C986">
        <v>556</v>
      </c>
      <c r="D986">
        <v>120000</v>
      </c>
      <c r="E986">
        <v>204</v>
      </c>
      <c r="F986" s="3">
        <v>184.09582434976863</v>
      </c>
    </row>
    <row r="987" spans="1:6">
      <c r="A987">
        <v>19</v>
      </c>
      <c r="B987">
        <v>-89.918999999999997</v>
      </c>
      <c r="C987">
        <v>556</v>
      </c>
      <c r="D987">
        <v>120000</v>
      </c>
      <c r="E987">
        <v>138</v>
      </c>
      <c r="F987" s="3">
        <v>157.6394333152754</v>
      </c>
    </row>
    <row r="988" spans="1:6">
      <c r="A988">
        <v>20</v>
      </c>
      <c r="B988">
        <v>-89.805999999999997</v>
      </c>
      <c r="C988">
        <v>556</v>
      </c>
      <c r="D988">
        <v>120000</v>
      </c>
      <c r="E988">
        <v>150</v>
      </c>
      <c r="F988" s="3">
        <v>128.52410415546865</v>
      </c>
    </row>
    <row r="989" spans="1:6">
      <c r="A989">
        <v>21</v>
      </c>
      <c r="B989">
        <v>-89.691000000000003</v>
      </c>
      <c r="C989">
        <v>556</v>
      </c>
      <c r="D989">
        <v>120000</v>
      </c>
      <c r="E989">
        <v>97</v>
      </c>
      <c r="F989" s="3">
        <v>103.06461098761702</v>
      </c>
    </row>
    <row r="990" spans="1:6">
      <c r="A990">
        <v>22</v>
      </c>
      <c r="B990">
        <v>-89.576999999999998</v>
      </c>
      <c r="C990">
        <v>556</v>
      </c>
      <c r="D990">
        <v>120000</v>
      </c>
      <c r="E990">
        <v>75</v>
      </c>
      <c r="F990" s="3">
        <v>84.533018250830125</v>
      </c>
    </row>
    <row r="991" spans="1:6">
      <c r="A991">
        <v>23</v>
      </c>
      <c r="B991">
        <v>-89.457999999999998</v>
      </c>
      <c r="C991">
        <v>556</v>
      </c>
      <c r="D991">
        <v>120000</v>
      </c>
      <c r="E991">
        <v>70</v>
      </c>
      <c r="F991" s="3">
        <v>72.317666067044499</v>
      </c>
    </row>
    <row r="992" spans="1:6">
      <c r="A992">
        <v>24</v>
      </c>
      <c r="B992">
        <v>-89.341999999999999</v>
      </c>
      <c r="C992">
        <v>556</v>
      </c>
      <c r="D992">
        <v>120000</v>
      </c>
      <c r="E992">
        <v>73</v>
      </c>
      <c r="F992" s="3">
        <v>65.848895139167112</v>
      </c>
    </row>
    <row r="993" spans="1:6">
      <c r="A993">
        <v>25</v>
      </c>
      <c r="B993">
        <v>-89.234999999999999</v>
      </c>
      <c r="C993">
        <v>556</v>
      </c>
      <c r="D993">
        <v>120000</v>
      </c>
      <c r="E993">
        <v>66</v>
      </c>
      <c r="F993" s="3">
        <v>62.97486997367465</v>
      </c>
    </row>
    <row r="994" spans="1:6">
      <c r="A994">
        <v>26</v>
      </c>
      <c r="B994">
        <v>-89.13</v>
      </c>
      <c r="C994">
        <v>556</v>
      </c>
      <c r="D994">
        <v>120000</v>
      </c>
      <c r="E994">
        <v>60</v>
      </c>
      <c r="F994" s="3">
        <v>61.803876800666217</v>
      </c>
    </row>
    <row r="995" spans="1:6">
      <c r="A995">
        <v>27</v>
      </c>
      <c r="B995">
        <v>-89.016000000000005</v>
      </c>
      <c r="C995">
        <v>556</v>
      </c>
      <c r="D995">
        <v>120000</v>
      </c>
      <c r="E995">
        <v>60</v>
      </c>
      <c r="F995" s="3">
        <v>61.471278551735708</v>
      </c>
    </row>
    <row r="996" spans="1:6">
      <c r="A996">
        <v>28</v>
      </c>
      <c r="B996">
        <v>-88.896000000000001</v>
      </c>
      <c r="C996">
        <v>556</v>
      </c>
      <c r="D996">
        <v>120000</v>
      </c>
      <c r="E996">
        <v>55</v>
      </c>
      <c r="F996" s="3">
        <v>61.584691929037923</v>
      </c>
    </row>
    <row r="997" spans="1:6">
      <c r="A997">
        <v>29</v>
      </c>
      <c r="B997">
        <v>-88.790999999999997</v>
      </c>
      <c r="C997">
        <v>556</v>
      </c>
      <c r="D997">
        <v>120000</v>
      </c>
      <c r="E997">
        <v>57</v>
      </c>
      <c r="F997" s="3">
        <v>61.834154566868229</v>
      </c>
    </row>
    <row r="998" spans="1:6">
      <c r="A998">
        <v>30</v>
      </c>
      <c r="B998">
        <v>-88.671999999999997</v>
      </c>
      <c r="C998">
        <v>556</v>
      </c>
      <c r="D998">
        <v>120000</v>
      </c>
      <c r="E998">
        <v>81</v>
      </c>
      <c r="F998" s="3">
        <v>62.174154990839938</v>
      </c>
    </row>
    <row r="999" spans="1:6">
      <c r="A999">
        <v>31</v>
      </c>
      <c r="B999">
        <v>-88.56</v>
      </c>
      <c r="C999">
        <v>556</v>
      </c>
      <c r="D999">
        <v>120000</v>
      </c>
      <c r="E999">
        <v>56</v>
      </c>
      <c r="F999" s="3">
        <v>62.511545378838079</v>
      </c>
    </row>
    <row r="1000" spans="1:6">
      <c r="A1000">
        <v>32</v>
      </c>
      <c r="B1000">
        <v>-88.451999999999998</v>
      </c>
      <c r="C1000">
        <v>556</v>
      </c>
      <c r="D1000">
        <v>120000</v>
      </c>
      <c r="E1000">
        <v>68</v>
      </c>
      <c r="F1000" s="3">
        <v>62.841222524474169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51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52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95</v>
      </c>
      <c r="B1018" t="s">
        <v>74</v>
      </c>
      <c r="C1018" t="s">
        <v>77</v>
      </c>
      <c r="D1018" t="s">
        <v>94</v>
      </c>
      <c r="E1018" t="s">
        <v>93</v>
      </c>
      <c r="F1018" t="s">
        <v>114</v>
      </c>
    </row>
    <row r="1019" spans="1:10">
      <c r="A1019">
        <v>1</v>
      </c>
      <c r="B1019">
        <v>-91.947999999999993</v>
      </c>
      <c r="C1019">
        <v>562</v>
      </c>
      <c r="D1019">
        <v>120000</v>
      </c>
      <c r="E1019">
        <v>36</v>
      </c>
      <c r="F1019" s="3">
        <v>44.393301168929277</v>
      </c>
      <c r="J1019" t="s">
        <v>145</v>
      </c>
    </row>
    <row r="1020" spans="1:10">
      <c r="A1020">
        <v>2</v>
      </c>
      <c r="B1020">
        <v>-91.838999999999999</v>
      </c>
      <c r="C1020">
        <v>562</v>
      </c>
      <c r="D1020">
        <v>120000</v>
      </c>
      <c r="E1020">
        <v>39</v>
      </c>
      <c r="F1020" s="3">
        <v>45.189690742559833</v>
      </c>
    </row>
    <row r="1021" spans="1:10">
      <c r="A1021">
        <v>3</v>
      </c>
      <c r="B1021">
        <v>-91.724000000000004</v>
      </c>
      <c r="C1021">
        <v>562</v>
      </c>
      <c r="D1021">
        <v>120000</v>
      </c>
      <c r="E1021">
        <v>37</v>
      </c>
      <c r="F1021" s="3">
        <v>46.044490401674913</v>
      </c>
    </row>
    <row r="1022" spans="1:10">
      <c r="A1022">
        <v>4</v>
      </c>
      <c r="B1022">
        <v>-91.611999999999995</v>
      </c>
      <c r="C1022">
        <v>562</v>
      </c>
      <c r="D1022">
        <v>120000</v>
      </c>
      <c r="E1022">
        <v>52</v>
      </c>
      <c r="F1022" s="3">
        <v>46.92636399028563</v>
      </c>
    </row>
    <row r="1023" spans="1:10">
      <c r="A1023">
        <v>5</v>
      </c>
      <c r="B1023">
        <v>-91.5</v>
      </c>
      <c r="C1023">
        <v>562</v>
      </c>
      <c r="D1023">
        <v>120000</v>
      </c>
      <c r="E1023">
        <v>44</v>
      </c>
      <c r="F1023" s="3">
        <v>47.957828422279</v>
      </c>
    </row>
    <row r="1024" spans="1:10">
      <c r="A1024">
        <v>6</v>
      </c>
      <c r="B1024">
        <v>-91.394000000000005</v>
      </c>
      <c r="C1024">
        <v>562</v>
      </c>
      <c r="D1024">
        <v>120000</v>
      </c>
      <c r="E1024">
        <v>61</v>
      </c>
      <c r="F1024" s="3">
        <v>49.299164179601618</v>
      </c>
    </row>
    <row r="1025" spans="1:6">
      <c r="A1025">
        <v>7</v>
      </c>
      <c r="B1025">
        <v>-91.281000000000006</v>
      </c>
      <c r="C1025">
        <v>562</v>
      </c>
      <c r="D1025">
        <v>120000</v>
      </c>
      <c r="E1025">
        <v>59</v>
      </c>
      <c r="F1025" s="3">
        <v>51.656019968016984</v>
      </c>
    </row>
    <row r="1026" spans="1:6">
      <c r="A1026">
        <v>8</v>
      </c>
      <c r="B1026">
        <v>-91.165000000000006</v>
      </c>
      <c r="C1026">
        <v>562</v>
      </c>
      <c r="D1026">
        <v>120000</v>
      </c>
      <c r="E1026">
        <v>77</v>
      </c>
      <c r="F1026" s="3">
        <v>56.177099306184026</v>
      </c>
    </row>
    <row r="1027" spans="1:6">
      <c r="A1027">
        <v>9</v>
      </c>
      <c r="B1027">
        <v>-91.049000000000007</v>
      </c>
      <c r="C1027">
        <v>562</v>
      </c>
      <c r="D1027">
        <v>120000</v>
      </c>
      <c r="E1027">
        <v>75</v>
      </c>
      <c r="F1027" s="3">
        <v>64.670001288989084</v>
      </c>
    </row>
    <row r="1028" spans="1:6">
      <c r="A1028">
        <v>10</v>
      </c>
      <c r="B1028">
        <v>-90.933999999999997</v>
      </c>
      <c r="C1028">
        <v>562</v>
      </c>
      <c r="D1028">
        <v>120000</v>
      </c>
      <c r="E1028">
        <v>83</v>
      </c>
      <c r="F1028" s="3">
        <v>79.329116951200206</v>
      </c>
    </row>
    <row r="1029" spans="1:6">
      <c r="A1029">
        <v>11</v>
      </c>
      <c r="B1029">
        <v>-90.823999999999998</v>
      </c>
      <c r="C1029">
        <v>562</v>
      </c>
      <c r="D1029">
        <v>120000</v>
      </c>
      <c r="E1029">
        <v>107</v>
      </c>
      <c r="F1029" s="3">
        <v>100.97441555279283</v>
      </c>
    </row>
    <row r="1030" spans="1:6">
      <c r="A1030">
        <v>12</v>
      </c>
      <c r="B1030">
        <v>-90.709000000000003</v>
      </c>
      <c r="C1030">
        <v>562</v>
      </c>
      <c r="D1030">
        <v>120000</v>
      </c>
      <c r="E1030">
        <v>120</v>
      </c>
      <c r="F1030" s="3">
        <v>131.75211747911737</v>
      </c>
    </row>
    <row r="1031" spans="1:6">
      <c r="A1031">
        <v>13</v>
      </c>
      <c r="B1031">
        <v>-90.594999999999999</v>
      </c>
      <c r="C1031">
        <v>562</v>
      </c>
      <c r="D1031">
        <v>120000</v>
      </c>
      <c r="E1031">
        <v>151</v>
      </c>
      <c r="F1031" s="3">
        <v>167.55965594466409</v>
      </c>
    </row>
    <row r="1032" spans="1:6">
      <c r="A1032">
        <v>14</v>
      </c>
      <c r="B1032">
        <v>-90.486999999999995</v>
      </c>
      <c r="C1032">
        <v>562</v>
      </c>
      <c r="D1032">
        <v>120000</v>
      </c>
      <c r="E1032">
        <v>190</v>
      </c>
      <c r="F1032" s="3">
        <v>200.57721641944107</v>
      </c>
    </row>
    <row r="1033" spans="1:6">
      <c r="A1033">
        <v>15</v>
      </c>
      <c r="B1033">
        <v>-90.372</v>
      </c>
      <c r="C1033">
        <v>562</v>
      </c>
      <c r="D1033">
        <v>120000</v>
      </c>
      <c r="E1033">
        <v>234</v>
      </c>
      <c r="F1033" s="3">
        <v>226.71041065140142</v>
      </c>
    </row>
    <row r="1034" spans="1:6">
      <c r="A1034">
        <v>16</v>
      </c>
      <c r="B1034">
        <v>-90.256</v>
      </c>
      <c r="C1034">
        <v>562</v>
      </c>
      <c r="D1034">
        <v>120000</v>
      </c>
      <c r="E1034">
        <v>261</v>
      </c>
      <c r="F1034" s="3">
        <v>236.41716191612372</v>
      </c>
    </row>
    <row r="1035" spans="1:6">
      <c r="A1035">
        <v>17</v>
      </c>
      <c r="B1035">
        <v>-90.14</v>
      </c>
      <c r="C1035">
        <v>562</v>
      </c>
      <c r="D1035">
        <v>120000</v>
      </c>
      <c r="E1035">
        <v>236</v>
      </c>
      <c r="F1035" s="3">
        <v>226.63152075846685</v>
      </c>
    </row>
    <row r="1036" spans="1:6">
      <c r="A1036">
        <v>18</v>
      </c>
      <c r="B1036">
        <v>-90.025000000000006</v>
      </c>
      <c r="C1036">
        <v>562</v>
      </c>
      <c r="D1036">
        <v>120000</v>
      </c>
      <c r="E1036">
        <v>213</v>
      </c>
      <c r="F1036" s="3">
        <v>200.95556572413361</v>
      </c>
    </row>
    <row r="1037" spans="1:6">
      <c r="A1037">
        <v>19</v>
      </c>
      <c r="B1037">
        <v>-89.918999999999997</v>
      </c>
      <c r="C1037">
        <v>562</v>
      </c>
      <c r="D1037">
        <v>120000</v>
      </c>
      <c r="E1037">
        <v>155</v>
      </c>
      <c r="F1037" s="3">
        <v>169.71197248725761</v>
      </c>
    </row>
    <row r="1038" spans="1:6">
      <c r="A1038">
        <v>20</v>
      </c>
      <c r="B1038">
        <v>-89.805999999999997</v>
      </c>
      <c r="C1038">
        <v>562</v>
      </c>
      <c r="D1038">
        <v>120000</v>
      </c>
      <c r="E1038">
        <v>124</v>
      </c>
      <c r="F1038" s="3">
        <v>136.05904781590118</v>
      </c>
    </row>
    <row r="1039" spans="1:6">
      <c r="A1039">
        <v>21</v>
      </c>
      <c r="B1039">
        <v>-89.691000000000003</v>
      </c>
      <c r="C1039">
        <v>562</v>
      </c>
      <c r="D1039">
        <v>120000</v>
      </c>
      <c r="E1039">
        <v>110</v>
      </c>
      <c r="F1039" s="3">
        <v>107.4647784698312</v>
      </c>
    </row>
    <row r="1040" spans="1:6">
      <c r="A1040">
        <v>22</v>
      </c>
      <c r="B1040">
        <v>-89.576999999999998</v>
      </c>
      <c r="C1040">
        <v>562</v>
      </c>
      <c r="D1040">
        <v>120000</v>
      </c>
      <c r="E1040">
        <v>82</v>
      </c>
      <c r="F1040" s="3">
        <v>87.417165416249077</v>
      </c>
    </row>
    <row r="1041" spans="1:6">
      <c r="A1041">
        <v>23</v>
      </c>
      <c r="B1041">
        <v>-89.457999999999998</v>
      </c>
      <c r="C1041">
        <v>562</v>
      </c>
      <c r="D1041">
        <v>120000</v>
      </c>
      <c r="E1041">
        <v>76</v>
      </c>
      <c r="F1041" s="3">
        <v>74.867643938997276</v>
      </c>
    </row>
    <row r="1042" spans="1:6">
      <c r="A1042">
        <v>24</v>
      </c>
      <c r="B1042">
        <v>-89.341999999999999</v>
      </c>
      <c r="C1042">
        <v>562</v>
      </c>
      <c r="D1042">
        <v>120000</v>
      </c>
      <c r="E1042">
        <v>83</v>
      </c>
      <c r="F1042" s="3">
        <v>68.733836337419092</v>
      </c>
    </row>
    <row r="1043" spans="1:6">
      <c r="A1043">
        <v>25</v>
      </c>
      <c r="B1043">
        <v>-89.234999999999999</v>
      </c>
      <c r="C1043">
        <v>562</v>
      </c>
      <c r="D1043">
        <v>120000</v>
      </c>
      <c r="E1043">
        <v>84</v>
      </c>
      <c r="F1043" s="3">
        <v>66.383082671177021</v>
      </c>
    </row>
    <row r="1044" spans="1:6">
      <c r="A1044">
        <v>26</v>
      </c>
      <c r="B1044">
        <v>-89.13</v>
      </c>
      <c r="C1044">
        <v>562</v>
      </c>
      <c r="D1044">
        <v>120000</v>
      </c>
      <c r="E1044">
        <v>79</v>
      </c>
      <c r="F1044" s="3">
        <v>65.755271719524941</v>
      </c>
    </row>
    <row r="1045" spans="1:6">
      <c r="A1045">
        <v>27</v>
      </c>
      <c r="B1045">
        <v>-89.016000000000005</v>
      </c>
      <c r="C1045">
        <v>562</v>
      </c>
      <c r="D1045">
        <v>120000</v>
      </c>
      <c r="E1045">
        <v>63</v>
      </c>
      <c r="F1045" s="3">
        <v>65.980961895164143</v>
      </c>
    </row>
    <row r="1046" spans="1:6">
      <c r="A1046">
        <v>28</v>
      </c>
      <c r="B1046">
        <v>-88.896000000000001</v>
      </c>
      <c r="C1046">
        <v>562</v>
      </c>
      <c r="D1046">
        <v>120000</v>
      </c>
      <c r="E1046">
        <v>61</v>
      </c>
      <c r="F1046" s="3">
        <v>66.641460695987405</v>
      </c>
    </row>
    <row r="1047" spans="1:6">
      <c r="A1047">
        <v>29</v>
      </c>
      <c r="B1047">
        <v>-88.790999999999997</v>
      </c>
      <c r="C1047">
        <v>562</v>
      </c>
      <c r="D1047">
        <v>120000</v>
      </c>
      <c r="E1047">
        <v>62</v>
      </c>
      <c r="F1047" s="3">
        <v>67.34798438090246</v>
      </c>
    </row>
    <row r="1048" spans="1:6">
      <c r="A1048">
        <v>30</v>
      </c>
      <c r="B1048">
        <v>-88.671999999999997</v>
      </c>
      <c r="C1048">
        <v>562</v>
      </c>
      <c r="D1048">
        <v>120000</v>
      </c>
      <c r="E1048">
        <v>65</v>
      </c>
      <c r="F1048" s="3">
        <v>68.194438184181607</v>
      </c>
    </row>
    <row r="1049" spans="1:6">
      <c r="A1049">
        <v>31</v>
      </c>
      <c r="B1049">
        <v>-88.56</v>
      </c>
      <c r="C1049">
        <v>562</v>
      </c>
      <c r="D1049">
        <v>120000</v>
      </c>
      <c r="E1049">
        <v>71</v>
      </c>
      <c r="F1049" s="3">
        <v>69.004027356750143</v>
      </c>
    </row>
    <row r="1050" spans="1:6">
      <c r="A1050">
        <v>32</v>
      </c>
      <c r="B1050">
        <v>-88.451999999999998</v>
      </c>
      <c r="C1050">
        <v>562</v>
      </c>
      <c r="D1050">
        <v>120000</v>
      </c>
      <c r="E1050">
        <v>56</v>
      </c>
      <c r="F1050" s="3">
        <v>69.787678832592235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53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54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95</v>
      </c>
      <c r="B1068" t="s">
        <v>74</v>
      </c>
      <c r="C1068" t="s">
        <v>77</v>
      </c>
      <c r="D1068" t="s">
        <v>94</v>
      </c>
      <c r="E1068" t="s">
        <v>93</v>
      </c>
      <c r="F1068" t="s">
        <v>114</v>
      </c>
    </row>
    <row r="1069" spans="1:10">
      <c r="A1069">
        <v>1</v>
      </c>
      <c r="B1069">
        <v>-91.947999999999993</v>
      </c>
      <c r="C1069">
        <v>559</v>
      </c>
      <c r="D1069">
        <v>120000</v>
      </c>
      <c r="E1069">
        <v>41</v>
      </c>
      <c r="F1069" s="3">
        <v>44.780800702948113</v>
      </c>
      <c r="J1069" t="s">
        <v>146</v>
      </c>
    </row>
    <row r="1070" spans="1:10">
      <c r="A1070">
        <v>2</v>
      </c>
      <c r="B1070">
        <v>-91.838999999999999</v>
      </c>
      <c r="C1070">
        <v>559</v>
      </c>
      <c r="D1070">
        <v>120000</v>
      </c>
      <c r="E1070">
        <v>35</v>
      </c>
      <c r="F1070" s="3">
        <v>45.464821252984599</v>
      </c>
    </row>
    <row r="1071" spans="1:10">
      <c r="A1071">
        <v>3</v>
      </c>
      <c r="B1071">
        <v>-91.724000000000004</v>
      </c>
      <c r="C1071">
        <v>559</v>
      </c>
      <c r="D1071">
        <v>120000</v>
      </c>
      <c r="E1071">
        <v>43</v>
      </c>
      <c r="F1071" s="3">
        <v>46.194249982228413</v>
      </c>
    </row>
    <row r="1072" spans="1:10">
      <c r="A1072">
        <v>4</v>
      </c>
      <c r="B1072">
        <v>-91.611999999999995</v>
      </c>
      <c r="C1072">
        <v>559</v>
      </c>
      <c r="D1072">
        <v>120000</v>
      </c>
      <c r="E1072">
        <v>45</v>
      </c>
      <c r="F1072" s="3">
        <v>46.934393744056806</v>
      </c>
    </row>
    <row r="1073" spans="1:6">
      <c r="A1073">
        <v>5</v>
      </c>
      <c r="B1073">
        <v>-91.5</v>
      </c>
      <c r="C1073">
        <v>559</v>
      </c>
      <c r="D1073">
        <v>120000</v>
      </c>
      <c r="E1073">
        <v>50</v>
      </c>
      <c r="F1073" s="3">
        <v>47.775523847068641</v>
      </c>
    </row>
    <row r="1074" spans="1:6">
      <c r="A1074">
        <v>6</v>
      </c>
      <c r="B1074">
        <v>-91.394000000000005</v>
      </c>
      <c r="C1074">
        <v>559</v>
      </c>
      <c r="D1074">
        <v>120000</v>
      </c>
      <c r="E1074">
        <v>61</v>
      </c>
      <c r="F1074" s="3">
        <v>48.844195230826095</v>
      </c>
    </row>
    <row r="1075" spans="1:6">
      <c r="A1075">
        <v>7</v>
      </c>
      <c r="B1075">
        <v>-91.281000000000006</v>
      </c>
      <c r="C1075">
        <v>559</v>
      </c>
      <c r="D1075">
        <v>120000</v>
      </c>
      <c r="E1075">
        <v>50</v>
      </c>
      <c r="F1075" s="3">
        <v>50.742555644557761</v>
      </c>
    </row>
    <row r="1076" spans="1:6">
      <c r="A1076">
        <v>8</v>
      </c>
      <c r="B1076">
        <v>-91.165000000000006</v>
      </c>
      <c r="C1076">
        <v>559</v>
      </c>
      <c r="D1076">
        <v>120000</v>
      </c>
      <c r="E1076">
        <v>67</v>
      </c>
      <c r="F1076" s="3">
        <v>54.563678824927038</v>
      </c>
    </row>
    <row r="1077" spans="1:6">
      <c r="A1077">
        <v>9</v>
      </c>
      <c r="B1077">
        <v>-91.049000000000007</v>
      </c>
      <c r="C1077">
        <v>559</v>
      </c>
      <c r="D1077">
        <v>120000</v>
      </c>
      <c r="E1077">
        <v>78</v>
      </c>
      <c r="F1077" s="3">
        <v>62.200989220368868</v>
      </c>
    </row>
    <row r="1078" spans="1:6">
      <c r="A1078">
        <v>10</v>
      </c>
      <c r="B1078">
        <v>-90.933999999999997</v>
      </c>
      <c r="C1078">
        <v>559</v>
      </c>
      <c r="D1078">
        <v>120000</v>
      </c>
      <c r="E1078">
        <v>74</v>
      </c>
      <c r="F1078" s="3">
        <v>76.172842492370819</v>
      </c>
    </row>
    <row r="1079" spans="1:6">
      <c r="A1079">
        <v>11</v>
      </c>
      <c r="B1079">
        <v>-90.823999999999998</v>
      </c>
      <c r="C1079">
        <v>559</v>
      </c>
      <c r="D1079">
        <v>120000</v>
      </c>
      <c r="E1079">
        <v>97</v>
      </c>
      <c r="F1079" s="3">
        <v>97.798511562474459</v>
      </c>
    </row>
    <row r="1080" spans="1:6">
      <c r="A1080">
        <v>12</v>
      </c>
      <c r="B1080">
        <v>-90.709000000000003</v>
      </c>
      <c r="C1080">
        <v>559</v>
      </c>
      <c r="D1080">
        <v>120000</v>
      </c>
      <c r="E1080">
        <v>146</v>
      </c>
      <c r="F1080" s="3">
        <v>129.66783044512746</v>
      </c>
    </row>
    <row r="1081" spans="1:6">
      <c r="A1081">
        <v>13</v>
      </c>
      <c r="B1081">
        <v>-90.594999999999999</v>
      </c>
      <c r="C1081">
        <v>559</v>
      </c>
      <c r="D1081">
        <v>120000</v>
      </c>
      <c r="E1081">
        <v>148</v>
      </c>
      <c r="F1081" s="3">
        <v>167.60424787909417</v>
      </c>
    </row>
    <row r="1082" spans="1:6">
      <c r="A1082">
        <v>14</v>
      </c>
      <c r="B1082">
        <v>-90.486999999999995</v>
      </c>
      <c r="C1082">
        <v>559</v>
      </c>
      <c r="D1082">
        <v>120000</v>
      </c>
      <c r="E1082">
        <v>195</v>
      </c>
      <c r="F1082" s="3">
        <v>202.80082369642753</v>
      </c>
    </row>
    <row r="1083" spans="1:6">
      <c r="A1083">
        <v>15</v>
      </c>
      <c r="B1083">
        <v>-90.372</v>
      </c>
      <c r="C1083">
        <v>559</v>
      </c>
      <c r="D1083">
        <v>120000</v>
      </c>
      <c r="E1083">
        <v>219</v>
      </c>
      <c r="F1083" s="3">
        <v>230.05935234302763</v>
      </c>
    </row>
    <row r="1084" spans="1:6">
      <c r="A1084">
        <v>16</v>
      </c>
      <c r="B1084">
        <v>-90.256</v>
      </c>
      <c r="C1084">
        <v>559</v>
      </c>
      <c r="D1084">
        <v>120000</v>
      </c>
      <c r="E1084">
        <v>247</v>
      </c>
      <c r="F1084" s="3">
        <v>238.55869380506357</v>
      </c>
    </row>
    <row r="1085" spans="1:6">
      <c r="A1085">
        <v>17</v>
      </c>
      <c r="B1085">
        <v>-90.14</v>
      </c>
      <c r="C1085">
        <v>559</v>
      </c>
      <c r="D1085">
        <v>120000</v>
      </c>
      <c r="E1085">
        <v>262</v>
      </c>
      <c r="F1085" s="3">
        <v>225.3232883259077</v>
      </c>
    </row>
    <row r="1086" spans="1:6">
      <c r="A1086">
        <v>18</v>
      </c>
      <c r="B1086">
        <v>-90.025000000000006</v>
      </c>
      <c r="C1086">
        <v>559</v>
      </c>
      <c r="D1086">
        <v>120000</v>
      </c>
      <c r="E1086">
        <v>199</v>
      </c>
      <c r="F1086" s="3">
        <v>195.41655309955613</v>
      </c>
    </row>
    <row r="1087" spans="1:6">
      <c r="A1087">
        <v>19</v>
      </c>
      <c r="B1087">
        <v>-89.918999999999997</v>
      </c>
      <c r="C1087">
        <v>559</v>
      </c>
      <c r="D1087">
        <v>120000</v>
      </c>
      <c r="E1087">
        <v>140</v>
      </c>
      <c r="F1087" s="3">
        <v>161.10895537605379</v>
      </c>
    </row>
    <row r="1088" spans="1:6">
      <c r="A1088">
        <v>20</v>
      </c>
      <c r="B1088">
        <v>-89.805999999999997</v>
      </c>
      <c r="C1088">
        <v>559</v>
      </c>
      <c r="D1088">
        <v>120000</v>
      </c>
      <c r="E1088">
        <v>136</v>
      </c>
      <c r="F1088" s="3">
        <v>126.08876671539392</v>
      </c>
    </row>
    <row r="1089" spans="1:6">
      <c r="A1089">
        <v>21</v>
      </c>
      <c r="B1089">
        <v>-89.691000000000003</v>
      </c>
      <c r="C1089">
        <v>559</v>
      </c>
      <c r="D1089">
        <v>120000</v>
      </c>
      <c r="E1089">
        <v>98</v>
      </c>
      <c r="F1089" s="3">
        <v>98.092421796801759</v>
      </c>
    </row>
    <row r="1090" spans="1:6">
      <c r="A1090">
        <v>22</v>
      </c>
      <c r="B1090">
        <v>-89.576999999999998</v>
      </c>
      <c r="C1090">
        <v>559</v>
      </c>
      <c r="D1090">
        <v>120000</v>
      </c>
      <c r="E1090">
        <v>73</v>
      </c>
      <c r="F1090" s="3">
        <v>79.792343435720781</v>
      </c>
    </row>
    <row r="1091" spans="1:6">
      <c r="A1091">
        <v>23</v>
      </c>
      <c r="B1091">
        <v>-89.457999999999998</v>
      </c>
      <c r="C1091">
        <v>559</v>
      </c>
      <c r="D1091">
        <v>120000</v>
      </c>
      <c r="E1091">
        <v>57</v>
      </c>
      <c r="F1091" s="3">
        <v>69.251973973790456</v>
      </c>
    </row>
    <row r="1092" spans="1:6">
      <c r="A1092">
        <v>24</v>
      </c>
      <c r="B1092">
        <v>-89.341999999999999</v>
      </c>
      <c r="C1092">
        <v>559</v>
      </c>
      <c r="D1092">
        <v>120000</v>
      </c>
      <c r="E1092">
        <v>90</v>
      </c>
      <c r="F1092" s="3">
        <v>64.61858965696706</v>
      </c>
    </row>
    <row r="1093" spans="1:6">
      <c r="A1093">
        <v>25</v>
      </c>
      <c r="B1093">
        <v>-89.234999999999999</v>
      </c>
      <c r="C1093">
        <v>559</v>
      </c>
      <c r="D1093">
        <v>120000</v>
      </c>
      <c r="E1093">
        <v>61</v>
      </c>
      <c r="F1093" s="3">
        <v>63.107310303083388</v>
      </c>
    </row>
    <row r="1094" spans="1:6">
      <c r="A1094">
        <v>26</v>
      </c>
      <c r="B1094">
        <v>-89.13</v>
      </c>
      <c r="C1094">
        <v>559</v>
      </c>
      <c r="D1094">
        <v>120000</v>
      </c>
      <c r="E1094">
        <v>73</v>
      </c>
      <c r="F1094" s="3">
        <v>62.887779729204709</v>
      </c>
    </row>
    <row r="1095" spans="1:6">
      <c r="A1095">
        <v>27</v>
      </c>
      <c r="B1095">
        <v>-89.016000000000005</v>
      </c>
      <c r="C1095">
        <v>559</v>
      </c>
      <c r="D1095">
        <v>120000</v>
      </c>
      <c r="E1095">
        <v>74</v>
      </c>
      <c r="F1095" s="3">
        <v>63.261451555837311</v>
      </c>
    </row>
    <row r="1096" spans="1:6">
      <c r="A1096">
        <v>28</v>
      </c>
      <c r="B1096">
        <v>-88.896000000000001</v>
      </c>
      <c r="C1096">
        <v>559</v>
      </c>
      <c r="D1096">
        <v>120000</v>
      </c>
      <c r="E1096">
        <v>70</v>
      </c>
      <c r="F1096" s="3">
        <v>63.907696929192788</v>
      </c>
    </row>
    <row r="1097" spans="1:6">
      <c r="A1097">
        <v>29</v>
      </c>
      <c r="B1097">
        <v>-88.790999999999997</v>
      </c>
      <c r="C1097">
        <v>559</v>
      </c>
      <c r="D1097">
        <v>120000</v>
      </c>
      <c r="E1097">
        <v>65</v>
      </c>
      <c r="F1097" s="3">
        <v>64.540449370746614</v>
      </c>
    </row>
    <row r="1098" spans="1:6">
      <c r="A1098">
        <v>30</v>
      </c>
      <c r="B1098">
        <v>-88.671999999999997</v>
      </c>
      <c r="C1098">
        <v>559</v>
      </c>
      <c r="D1098">
        <v>120000</v>
      </c>
      <c r="E1098">
        <v>61</v>
      </c>
      <c r="F1098" s="3">
        <v>65.278268163958472</v>
      </c>
    </row>
    <row r="1099" spans="1:6">
      <c r="A1099">
        <v>31</v>
      </c>
      <c r="B1099">
        <v>-88.56</v>
      </c>
      <c r="C1099">
        <v>559</v>
      </c>
      <c r="D1099">
        <v>120000</v>
      </c>
      <c r="E1099">
        <v>55</v>
      </c>
      <c r="F1099" s="3">
        <v>65.977734279118039</v>
      </c>
    </row>
    <row r="1100" spans="1:6">
      <c r="A1100">
        <v>32</v>
      </c>
      <c r="B1100">
        <v>-88.451999999999998</v>
      </c>
      <c r="C1100">
        <v>559</v>
      </c>
      <c r="D1100">
        <v>120000</v>
      </c>
      <c r="E1100">
        <v>59</v>
      </c>
      <c r="F1100" s="3">
        <v>66.653204877420634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55</v>
      </c>
    </row>
    <row r="1106" spans="1:10">
      <c r="A1106" t="s">
        <v>23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56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95</v>
      </c>
      <c r="B1118" t="s">
        <v>74</v>
      </c>
      <c r="C1118" t="s">
        <v>77</v>
      </c>
      <c r="D1118" t="s">
        <v>94</v>
      </c>
      <c r="E1118" t="s">
        <v>93</v>
      </c>
      <c r="F1118" t="s">
        <v>114</v>
      </c>
    </row>
    <row r="1119" spans="1:10">
      <c r="A1119">
        <v>1</v>
      </c>
      <c r="B1119">
        <v>-91.947999999999993</v>
      </c>
      <c r="C1119">
        <v>1680</v>
      </c>
      <c r="D1119">
        <v>360000</v>
      </c>
      <c r="E1119">
        <v>133</v>
      </c>
      <c r="F1119" s="3">
        <v>131.54902178135805</v>
      </c>
      <c r="J1119" t="s">
        <v>147</v>
      </c>
    </row>
    <row r="1120" spans="1:10">
      <c r="A1120">
        <v>2</v>
      </c>
      <c r="B1120">
        <v>-91.838999999999999</v>
      </c>
      <c r="C1120">
        <v>1680</v>
      </c>
      <c r="D1120">
        <v>360000</v>
      </c>
      <c r="E1120">
        <v>137</v>
      </c>
      <c r="F1120" s="3">
        <v>133.44493130687414</v>
      </c>
    </row>
    <row r="1121" spans="1:6">
      <c r="A1121">
        <v>3</v>
      </c>
      <c r="B1121">
        <v>-91.724000000000004</v>
      </c>
      <c r="C1121">
        <v>1680</v>
      </c>
      <c r="D1121">
        <v>360000</v>
      </c>
      <c r="E1121">
        <v>122</v>
      </c>
      <c r="F1121" s="3">
        <v>135.53159730637051</v>
      </c>
    </row>
    <row r="1122" spans="1:6">
      <c r="A1122">
        <v>4</v>
      </c>
      <c r="B1122">
        <v>-91.611999999999995</v>
      </c>
      <c r="C1122">
        <v>1680</v>
      </c>
      <c r="D1122">
        <v>360000</v>
      </c>
      <c r="E1122">
        <v>130</v>
      </c>
      <c r="F1122" s="3">
        <v>137.77816245247101</v>
      </c>
    </row>
    <row r="1123" spans="1:6">
      <c r="A1123">
        <v>5</v>
      </c>
      <c r="B1123">
        <v>-91.5</v>
      </c>
      <c r="C1123">
        <v>1680</v>
      </c>
      <c r="D1123">
        <v>360000</v>
      </c>
      <c r="E1123">
        <v>147</v>
      </c>
      <c r="F1123" s="3">
        <v>140.51311175244666</v>
      </c>
    </row>
    <row r="1124" spans="1:6">
      <c r="A1124">
        <v>6</v>
      </c>
      <c r="B1124">
        <v>-91.394000000000005</v>
      </c>
      <c r="C1124">
        <v>1680</v>
      </c>
      <c r="D1124">
        <v>360000</v>
      </c>
      <c r="E1124">
        <v>143</v>
      </c>
      <c r="F1124" s="3">
        <v>144.02981041395563</v>
      </c>
    </row>
    <row r="1125" spans="1:6">
      <c r="A1125">
        <v>7</v>
      </c>
      <c r="B1125">
        <v>-91.281000000000006</v>
      </c>
      <c r="C1125">
        <v>1680</v>
      </c>
      <c r="D1125">
        <v>360000</v>
      </c>
      <c r="E1125">
        <v>155</v>
      </c>
      <c r="F1125" s="3">
        <v>149.65724466411129</v>
      </c>
    </row>
    <row r="1126" spans="1:6">
      <c r="A1126">
        <v>8</v>
      </c>
      <c r="B1126">
        <v>-91.165000000000006</v>
      </c>
      <c r="C1126">
        <v>1680</v>
      </c>
      <c r="D1126">
        <v>360000</v>
      </c>
      <c r="E1126">
        <v>155</v>
      </c>
      <c r="F1126" s="3">
        <v>158.91089604046562</v>
      </c>
    </row>
    <row r="1127" spans="1:6">
      <c r="A1127">
        <v>9</v>
      </c>
      <c r="B1127">
        <v>-91.049000000000007</v>
      </c>
      <c r="C1127">
        <v>1680</v>
      </c>
      <c r="D1127">
        <v>360000</v>
      </c>
      <c r="E1127">
        <v>207</v>
      </c>
      <c r="F1127" s="3">
        <v>173.66440612437876</v>
      </c>
    </row>
    <row r="1128" spans="1:6">
      <c r="A1128">
        <v>10</v>
      </c>
      <c r="B1128">
        <v>-90.933999999999997</v>
      </c>
      <c r="C1128">
        <v>1680</v>
      </c>
      <c r="D1128">
        <v>360000</v>
      </c>
      <c r="E1128">
        <v>198</v>
      </c>
      <c r="F1128" s="3">
        <v>195.7450800588411</v>
      </c>
    </row>
    <row r="1129" spans="1:6">
      <c r="A1129">
        <v>11</v>
      </c>
      <c r="B1129">
        <v>-90.823999999999998</v>
      </c>
      <c r="C1129">
        <v>1680</v>
      </c>
      <c r="D1129">
        <v>360000</v>
      </c>
      <c r="E1129">
        <v>222</v>
      </c>
      <c r="F1129" s="3">
        <v>224.99882343936628</v>
      </c>
    </row>
    <row r="1130" spans="1:6">
      <c r="A1130">
        <v>12</v>
      </c>
      <c r="B1130">
        <v>-90.709000000000003</v>
      </c>
      <c r="C1130">
        <v>1680</v>
      </c>
      <c r="D1130">
        <v>360000</v>
      </c>
      <c r="E1130">
        <v>252</v>
      </c>
      <c r="F1130" s="3">
        <v>263.63469137138338</v>
      </c>
    </row>
    <row r="1131" spans="1:6">
      <c r="A1131">
        <v>13</v>
      </c>
      <c r="B1131">
        <v>-90.594999999999999</v>
      </c>
      <c r="C1131">
        <v>1680</v>
      </c>
      <c r="D1131">
        <v>360000</v>
      </c>
      <c r="E1131">
        <v>293</v>
      </c>
      <c r="F1131" s="3">
        <v>307.08728903131265</v>
      </c>
    </row>
    <row r="1132" spans="1:6">
      <c r="A1132">
        <v>14</v>
      </c>
      <c r="B1132">
        <v>-90.486999999999995</v>
      </c>
      <c r="C1132">
        <v>1680</v>
      </c>
      <c r="D1132">
        <v>360000</v>
      </c>
      <c r="E1132">
        <v>328</v>
      </c>
      <c r="F1132" s="3">
        <v>347.90857138929022</v>
      </c>
    </row>
    <row r="1133" spans="1:6">
      <c r="A1133">
        <v>15</v>
      </c>
      <c r="B1133">
        <v>-90.372</v>
      </c>
      <c r="C1133">
        <v>1680</v>
      </c>
      <c r="D1133">
        <v>360000</v>
      </c>
      <c r="E1133">
        <v>418</v>
      </c>
      <c r="F1133" s="3">
        <v>383.97195299363318</v>
      </c>
    </row>
    <row r="1134" spans="1:6">
      <c r="A1134">
        <v>16</v>
      </c>
      <c r="B1134">
        <v>-90.256</v>
      </c>
      <c r="C1134">
        <v>1680</v>
      </c>
      <c r="D1134">
        <v>360000</v>
      </c>
      <c r="E1134">
        <v>416</v>
      </c>
      <c r="F1134" s="3">
        <v>405.55670609500311</v>
      </c>
    </row>
    <row r="1135" spans="1:6">
      <c r="A1135">
        <v>17</v>
      </c>
      <c r="B1135">
        <v>-90.14</v>
      </c>
      <c r="C1135">
        <v>1680</v>
      </c>
      <c r="D1135">
        <v>360000</v>
      </c>
      <c r="E1135">
        <v>422</v>
      </c>
      <c r="F1135" s="3">
        <v>407.78154976685619</v>
      </c>
    </row>
    <row r="1136" spans="1:6">
      <c r="A1136">
        <v>18</v>
      </c>
      <c r="B1136">
        <v>-90.025000000000006</v>
      </c>
      <c r="C1136">
        <v>1680</v>
      </c>
      <c r="D1136">
        <v>360000</v>
      </c>
      <c r="E1136">
        <v>380</v>
      </c>
      <c r="F1136" s="3">
        <v>390.80766794923727</v>
      </c>
    </row>
    <row r="1137" spans="1:6">
      <c r="A1137">
        <v>19</v>
      </c>
      <c r="B1137">
        <v>-89.918999999999997</v>
      </c>
      <c r="C1137">
        <v>1680</v>
      </c>
      <c r="D1137">
        <v>360000</v>
      </c>
      <c r="E1137">
        <v>353</v>
      </c>
      <c r="F1137" s="3">
        <v>361.90618309029776</v>
      </c>
    </row>
    <row r="1138" spans="1:6">
      <c r="A1138">
        <v>20</v>
      </c>
      <c r="B1138">
        <v>-89.805999999999997</v>
      </c>
      <c r="C1138">
        <v>1680</v>
      </c>
      <c r="D1138">
        <v>360000</v>
      </c>
      <c r="E1138">
        <v>320</v>
      </c>
      <c r="F1138" s="3">
        <v>323.43575775741209</v>
      </c>
    </row>
    <row r="1139" spans="1:6">
      <c r="A1139">
        <v>21</v>
      </c>
      <c r="B1139">
        <v>-89.691000000000003</v>
      </c>
      <c r="C1139">
        <v>1680</v>
      </c>
      <c r="D1139">
        <v>360000</v>
      </c>
      <c r="E1139">
        <v>292</v>
      </c>
      <c r="F1139" s="3">
        <v>283.34901063160243</v>
      </c>
    </row>
    <row r="1140" spans="1:6">
      <c r="A1140">
        <v>22</v>
      </c>
      <c r="B1140">
        <v>-89.576999999999998</v>
      </c>
      <c r="C1140">
        <v>1680</v>
      </c>
      <c r="D1140">
        <v>360000</v>
      </c>
      <c r="E1140">
        <v>228</v>
      </c>
      <c r="F1140" s="3">
        <v>248.466522196684</v>
      </c>
    </row>
    <row r="1141" spans="1:6">
      <c r="A1141">
        <v>23</v>
      </c>
      <c r="B1141">
        <v>-89.457999999999998</v>
      </c>
      <c r="C1141">
        <v>1680</v>
      </c>
      <c r="D1141">
        <v>360000</v>
      </c>
      <c r="E1141">
        <v>237</v>
      </c>
      <c r="F1141" s="3">
        <v>220.59486068877081</v>
      </c>
    </row>
    <row r="1142" spans="1:6">
      <c r="A1142">
        <v>24</v>
      </c>
      <c r="B1142">
        <v>-89.341999999999999</v>
      </c>
      <c r="C1142">
        <v>1680</v>
      </c>
      <c r="D1142">
        <v>360000</v>
      </c>
      <c r="E1142">
        <v>205</v>
      </c>
      <c r="F1142" s="3">
        <v>202.37792472481968</v>
      </c>
    </row>
    <row r="1143" spans="1:6">
      <c r="A1143">
        <v>25</v>
      </c>
      <c r="B1143">
        <v>-89.234999999999999</v>
      </c>
      <c r="C1143">
        <v>1680</v>
      </c>
      <c r="D1143">
        <v>360000</v>
      </c>
      <c r="E1143">
        <v>199</v>
      </c>
      <c r="F1143" s="3">
        <v>192.29080915672208</v>
      </c>
    </row>
    <row r="1144" spans="1:6">
      <c r="A1144">
        <v>26</v>
      </c>
      <c r="B1144">
        <v>-89.13</v>
      </c>
      <c r="C1144">
        <v>1680</v>
      </c>
      <c r="D1144">
        <v>360000</v>
      </c>
      <c r="E1144">
        <v>185</v>
      </c>
      <c r="F1144" s="3">
        <v>187.05573736660958</v>
      </c>
    </row>
    <row r="1145" spans="1:6">
      <c r="A1145">
        <v>27</v>
      </c>
      <c r="B1145">
        <v>-89.016000000000005</v>
      </c>
      <c r="C1145">
        <v>1680</v>
      </c>
      <c r="D1145">
        <v>360000</v>
      </c>
      <c r="E1145">
        <v>194</v>
      </c>
      <c r="F1145" s="3">
        <v>184.83957966347722</v>
      </c>
    </row>
    <row r="1146" spans="1:6">
      <c r="A1146">
        <v>28</v>
      </c>
      <c r="B1146">
        <v>-88.896000000000001</v>
      </c>
      <c r="C1146">
        <v>1680</v>
      </c>
      <c r="D1146">
        <v>360000</v>
      </c>
      <c r="E1146">
        <v>186</v>
      </c>
      <c r="F1146" s="3">
        <v>184.79085204330715</v>
      </c>
    </row>
    <row r="1147" spans="1:6">
      <c r="A1147">
        <v>29</v>
      </c>
      <c r="B1147">
        <v>-88.790999999999997</v>
      </c>
      <c r="C1147">
        <v>1680</v>
      </c>
      <c r="D1147">
        <v>360000</v>
      </c>
      <c r="E1147">
        <v>178</v>
      </c>
      <c r="F1147" s="3">
        <v>185.75908975764963</v>
      </c>
    </row>
    <row r="1148" spans="1:6">
      <c r="A1148">
        <v>30</v>
      </c>
      <c r="B1148">
        <v>-88.671999999999997</v>
      </c>
      <c r="C1148">
        <v>1680</v>
      </c>
      <c r="D1148">
        <v>360000</v>
      </c>
      <c r="E1148">
        <v>186</v>
      </c>
      <c r="F1148" s="3">
        <v>187.39465976989797</v>
      </c>
    </row>
    <row r="1149" spans="1:6">
      <c r="A1149">
        <v>31</v>
      </c>
      <c r="B1149">
        <v>-88.56</v>
      </c>
      <c r="C1149">
        <v>1680</v>
      </c>
      <c r="D1149">
        <v>360000</v>
      </c>
      <c r="E1149">
        <v>170</v>
      </c>
      <c r="F1149" s="3">
        <v>189.16354207116595</v>
      </c>
    </row>
    <row r="1150" spans="1:6">
      <c r="A1150">
        <v>32</v>
      </c>
      <c r="B1150">
        <v>-88.451999999999998</v>
      </c>
      <c r="C1150">
        <v>1680</v>
      </c>
      <c r="D1150">
        <v>360000</v>
      </c>
      <c r="E1150">
        <v>206</v>
      </c>
      <c r="F1150" s="3">
        <v>190.95240269581092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57</v>
      </c>
    </row>
    <row r="1156" spans="1:6">
      <c r="A1156" t="s">
        <v>23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58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95</v>
      </c>
      <c r="B1168" t="s">
        <v>74</v>
      </c>
      <c r="C1168" t="s">
        <v>77</v>
      </c>
      <c r="D1168" t="s">
        <v>94</v>
      </c>
      <c r="E1168" t="s">
        <v>93</v>
      </c>
      <c r="F1168" t="s">
        <v>114</v>
      </c>
    </row>
    <row r="1169" spans="1:10">
      <c r="A1169">
        <v>1</v>
      </c>
      <c r="B1169">
        <v>-91.947999999999993</v>
      </c>
      <c r="C1169">
        <v>1672</v>
      </c>
      <c r="D1169">
        <v>360000</v>
      </c>
      <c r="E1169">
        <v>143</v>
      </c>
      <c r="F1169" s="3">
        <v>136.11639075436224</v>
      </c>
      <c r="J1169" t="s">
        <v>148</v>
      </c>
    </row>
    <row r="1170" spans="1:10">
      <c r="A1170">
        <v>2</v>
      </c>
      <c r="B1170">
        <v>-91.838999999999999</v>
      </c>
      <c r="C1170">
        <v>1672</v>
      </c>
      <c r="D1170">
        <v>360000</v>
      </c>
      <c r="E1170">
        <v>128</v>
      </c>
      <c r="F1170" s="3">
        <v>138.2891398610443</v>
      </c>
    </row>
    <row r="1171" spans="1:10">
      <c r="A1171">
        <v>3</v>
      </c>
      <c r="B1171">
        <v>-91.724000000000004</v>
      </c>
      <c r="C1171">
        <v>1672</v>
      </c>
      <c r="D1171">
        <v>360000</v>
      </c>
      <c r="E1171">
        <v>123</v>
      </c>
      <c r="F1171" s="3">
        <v>140.6976340262724</v>
      </c>
    </row>
    <row r="1172" spans="1:10">
      <c r="A1172">
        <v>4</v>
      </c>
      <c r="B1172">
        <v>-91.611999999999995</v>
      </c>
      <c r="C1172">
        <v>1672</v>
      </c>
      <c r="D1172">
        <v>360000</v>
      </c>
      <c r="E1172">
        <v>143</v>
      </c>
      <c r="F1172" s="3">
        <v>143.31696257112276</v>
      </c>
    </row>
    <row r="1173" spans="1:10">
      <c r="A1173">
        <v>5</v>
      </c>
      <c r="B1173">
        <v>-91.5</v>
      </c>
      <c r="C1173">
        <v>1672</v>
      </c>
      <c r="D1173">
        <v>360000</v>
      </c>
      <c r="E1173">
        <v>149</v>
      </c>
      <c r="F1173" s="3">
        <v>146.53129318074082</v>
      </c>
    </row>
    <row r="1174" spans="1:10">
      <c r="A1174">
        <v>6</v>
      </c>
      <c r="B1174">
        <v>-91.394000000000005</v>
      </c>
      <c r="C1174">
        <v>1672</v>
      </c>
      <c r="D1174">
        <v>360000</v>
      </c>
      <c r="E1174">
        <v>152</v>
      </c>
      <c r="F1174" s="3">
        <v>150.65900593152213</v>
      </c>
    </row>
    <row r="1175" spans="1:10">
      <c r="A1175">
        <v>7</v>
      </c>
      <c r="B1175">
        <v>-91.281000000000006</v>
      </c>
      <c r="C1175">
        <v>1672</v>
      </c>
      <c r="D1175">
        <v>360000</v>
      </c>
      <c r="E1175">
        <v>167</v>
      </c>
      <c r="F1175" s="3">
        <v>157.17713421887686</v>
      </c>
    </row>
    <row r="1176" spans="1:10">
      <c r="A1176">
        <v>8</v>
      </c>
      <c r="B1176">
        <v>-91.165000000000006</v>
      </c>
      <c r="C1176">
        <v>1672</v>
      </c>
      <c r="D1176">
        <v>360000</v>
      </c>
      <c r="E1176">
        <v>169</v>
      </c>
      <c r="F1176" s="3">
        <v>167.66367879620785</v>
      </c>
    </row>
    <row r="1177" spans="1:10">
      <c r="A1177">
        <v>9</v>
      </c>
      <c r="B1177">
        <v>-91.049000000000007</v>
      </c>
      <c r="C1177">
        <v>1672</v>
      </c>
      <c r="D1177">
        <v>360000</v>
      </c>
      <c r="E1177">
        <v>209</v>
      </c>
      <c r="F1177" s="3">
        <v>183.99066468641612</v>
      </c>
    </row>
    <row r="1178" spans="1:10">
      <c r="A1178">
        <v>10</v>
      </c>
      <c r="B1178">
        <v>-90.933999999999997</v>
      </c>
      <c r="C1178">
        <v>1672</v>
      </c>
      <c r="D1178">
        <v>360000</v>
      </c>
      <c r="E1178">
        <v>213</v>
      </c>
      <c r="F1178" s="3">
        <v>207.92259527555737</v>
      </c>
    </row>
    <row r="1179" spans="1:10">
      <c r="A1179">
        <v>11</v>
      </c>
      <c r="B1179">
        <v>-90.823999999999998</v>
      </c>
      <c r="C1179">
        <v>1672</v>
      </c>
      <c r="D1179">
        <v>360000</v>
      </c>
      <c r="E1179">
        <v>255</v>
      </c>
      <c r="F1179" s="3">
        <v>239.14171212072208</v>
      </c>
    </row>
    <row r="1180" spans="1:10">
      <c r="A1180">
        <v>12</v>
      </c>
      <c r="B1180">
        <v>-90.709000000000003</v>
      </c>
      <c r="C1180">
        <v>1672</v>
      </c>
      <c r="D1180">
        <v>360000</v>
      </c>
      <c r="E1180">
        <v>263</v>
      </c>
      <c r="F1180" s="3">
        <v>279.9804345697454</v>
      </c>
    </row>
    <row r="1181" spans="1:10">
      <c r="A1181">
        <v>13</v>
      </c>
      <c r="B1181">
        <v>-90.594999999999999</v>
      </c>
      <c r="C1181">
        <v>1672</v>
      </c>
      <c r="D1181">
        <v>360000</v>
      </c>
      <c r="E1181">
        <v>306</v>
      </c>
      <c r="F1181" s="3">
        <v>325.80035376739858</v>
      </c>
    </row>
    <row r="1182" spans="1:10">
      <c r="A1182">
        <v>14</v>
      </c>
      <c r="B1182">
        <v>-90.486999999999995</v>
      </c>
      <c r="C1182">
        <v>1672</v>
      </c>
      <c r="D1182">
        <v>360000</v>
      </c>
      <c r="E1182">
        <v>367</v>
      </c>
      <c r="F1182" s="3">
        <v>369.14794185671752</v>
      </c>
    </row>
    <row r="1183" spans="1:10">
      <c r="A1183">
        <v>15</v>
      </c>
      <c r="B1183">
        <v>-90.372</v>
      </c>
      <c r="C1183">
        <v>1672</v>
      </c>
      <c r="D1183">
        <v>360000</v>
      </c>
      <c r="E1183">
        <v>392</v>
      </c>
      <c r="F1183" s="3">
        <v>408.32017242287935</v>
      </c>
    </row>
    <row r="1184" spans="1:10">
      <c r="A1184">
        <v>16</v>
      </c>
      <c r="B1184">
        <v>-90.256</v>
      </c>
      <c r="C1184">
        <v>1672</v>
      </c>
      <c r="D1184">
        <v>360000</v>
      </c>
      <c r="E1184">
        <v>435</v>
      </c>
      <c r="F1184" s="3">
        <v>433.41224188076887</v>
      </c>
    </row>
    <row r="1185" spans="1:6">
      <c r="A1185">
        <v>17</v>
      </c>
      <c r="B1185">
        <v>-90.14</v>
      </c>
      <c r="C1185">
        <v>1672</v>
      </c>
      <c r="D1185">
        <v>360000</v>
      </c>
      <c r="E1185">
        <v>468</v>
      </c>
      <c r="F1185" s="3">
        <v>439.11356324032067</v>
      </c>
    </row>
    <row r="1186" spans="1:6">
      <c r="A1186">
        <v>18</v>
      </c>
      <c r="B1186">
        <v>-90.025000000000006</v>
      </c>
      <c r="C1186">
        <v>1672</v>
      </c>
      <c r="D1186">
        <v>360000</v>
      </c>
      <c r="E1186">
        <v>430</v>
      </c>
      <c r="F1186" s="3">
        <v>424.85608376673764</v>
      </c>
    </row>
    <row r="1187" spans="1:6">
      <c r="A1187">
        <v>19</v>
      </c>
      <c r="B1187">
        <v>-89.918999999999997</v>
      </c>
      <c r="C1187">
        <v>1672</v>
      </c>
      <c r="D1187">
        <v>360000</v>
      </c>
      <c r="E1187">
        <v>428</v>
      </c>
      <c r="F1187" s="3">
        <v>397.16776925079938</v>
      </c>
    </row>
    <row r="1188" spans="1:6">
      <c r="A1188">
        <v>20</v>
      </c>
      <c r="B1188">
        <v>-89.805999999999997</v>
      </c>
      <c r="C1188">
        <v>1672</v>
      </c>
      <c r="D1188">
        <v>360000</v>
      </c>
      <c r="E1188">
        <v>363</v>
      </c>
      <c r="F1188" s="3">
        <v>358.19693244381517</v>
      </c>
    </row>
    <row r="1189" spans="1:6">
      <c r="A1189">
        <v>21</v>
      </c>
      <c r="B1189">
        <v>-89.691000000000003</v>
      </c>
      <c r="C1189">
        <v>1672</v>
      </c>
      <c r="D1189">
        <v>360000</v>
      </c>
      <c r="E1189">
        <v>280</v>
      </c>
      <c r="F1189" s="3">
        <v>315.72644643160311</v>
      </c>
    </row>
    <row r="1190" spans="1:6">
      <c r="A1190">
        <v>22</v>
      </c>
      <c r="B1190">
        <v>-89.576999999999998</v>
      </c>
      <c r="C1190">
        <v>1672</v>
      </c>
      <c r="D1190">
        <v>360000</v>
      </c>
      <c r="E1190">
        <v>260</v>
      </c>
      <c r="F1190" s="3">
        <v>277.13175050519084</v>
      </c>
    </row>
    <row r="1191" spans="1:6">
      <c r="A1191">
        <v>23</v>
      </c>
      <c r="B1191">
        <v>-89.457999999999998</v>
      </c>
      <c r="C1191">
        <v>1672</v>
      </c>
      <c r="D1191">
        <v>360000</v>
      </c>
      <c r="E1191">
        <v>249</v>
      </c>
      <c r="F1191" s="3">
        <v>244.81801119137867</v>
      </c>
    </row>
    <row r="1192" spans="1:6">
      <c r="A1192">
        <v>24</v>
      </c>
      <c r="B1192">
        <v>-89.341999999999999</v>
      </c>
      <c r="C1192">
        <v>1672</v>
      </c>
      <c r="D1192">
        <v>360000</v>
      </c>
      <c r="E1192">
        <v>226</v>
      </c>
      <c r="F1192" s="3">
        <v>222.53969995651042</v>
      </c>
    </row>
    <row r="1193" spans="1:6">
      <c r="A1193">
        <v>25</v>
      </c>
      <c r="B1193">
        <v>-89.234999999999999</v>
      </c>
      <c r="C1193">
        <v>1672</v>
      </c>
      <c r="D1193">
        <v>360000</v>
      </c>
      <c r="E1193">
        <v>221</v>
      </c>
      <c r="F1193" s="3">
        <v>209.41696024465176</v>
      </c>
    </row>
    <row r="1194" spans="1:6">
      <c r="A1194">
        <v>26</v>
      </c>
      <c r="B1194">
        <v>-89.13</v>
      </c>
      <c r="C1194">
        <v>1672</v>
      </c>
      <c r="D1194">
        <v>360000</v>
      </c>
      <c r="E1194">
        <v>218</v>
      </c>
      <c r="F1194" s="3">
        <v>202.02755093099191</v>
      </c>
    </row>
    <row r="1195" spans="1:6">
      <c r="A1195">
        <v>27</v>
      </c>
      <c r="B1195">
        <v>-89.016000000000005</v>
      </c>
      <c r="C1195">
        <v>1672</v>
      </c>
      <c r="D1195">
        <v>360000</v>
      </c>
      <c r="E1195">
        <v>204</v>
      </c>
      <c r="F1195" s="3">
        <v>198.34088387960139</v>
      </c>
    </row>
    <row r="1196" spans="1:6">
      <c r="A1196">
        <v>28</v>
      </c>
      <c r="B1196">
        <v>-88.896000000000001</v>
      </c>
      <c r="C1196">
        <v>1672</v>
      </c>
      <c r="D1196">
        <v>360000</v>
      </c>
      <c r="E1196">
        <v>198</v>
      </c>
      <c r="F1196" s="3">
        <v>197.50551166981333</v>
      </c>
    </row>
    <row r="1197" spans="1:6">
      <c r="A1197">
        <v>29</v>
      </c>
      <c r="B1197">
        <v>-88.790999999999997</v>
      </c>
      <c r="C1197">
        <v>1672</v>
      </c>
      <c r="D1197">
        <v>360000</v>
      </c>
      <c r="E1197">
        <v>211</v>
      </c>
      <c r="F1197" s="3">
        <v>198.21722098432679</v>
      </c>
    </row>
    <row r="1198" spans="1:6">
      <c r="A1198">
        <v>30</v>
      </c>
      <c r="B1198">
        <v>-88.671999999999997</v>
      </c>
      <c r="C1198">
        <v>1672</v>
      </c>
      <c r="D1198">
        <v>360000</v>
      </c>
      <c r="E1198">
        <v>205</v>
      </c>
      <c r="F1198" s="3">
        <v>199.84952691732948</v>
      </c>
    </row>
    <row r="1199" spans="1:6">
      <c r="A1199">
        <v>31</v>
      </c>
      <c r="B1199">
        <v>-88.56</v>
      </c>
      <c r="C1199">
        <v>1672</v>
      </c>
      <c r="D1199">
        <v>360000</v>
      </c>
      <c r="E1199">
        <v>184</v>
      </c>
      <c r="F1199" s="3">
        <v>201.76474933457925</v>
      </c>
    </row>
    <row r="1200" spans="1:6">
      <c r="A1200">
        <v>32</v>
      </c>
      <c r="B1200">
        <v>-88.451999999999998</v>
      </c>
      <c r="C1200">
        <v>1672</v>
      </c>
      <c r="D1200">
        <v>360000</v>
      </c>
      <c r="E1200">
        <v>187</v>
      </c>
      <c r="F1200" s="3">
        <v>203.76027153768547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59</v>
      </c>
    </row>
    <row r="1206" spans="1:1">
      <c r="A1206" t="s">
        <v>23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60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95</v>
      </c>
      <c r="B1218" t="s">
        <v>74</v>
      </c>
      <c r="C1218" t="s">
        <v>77</v>
      </c>
      <c r="D1218" t="s">
        <v>94</v>
      </c>
      <c r="E1218" t="s">
        <v>93</v>
      </c>
      <c r="F1218" t="s">
        <v>114</v>
      </c>
    </row>
    <row r="1219" spans="1:10">
      <c r="A1219">
        <v>1</v>
      </c>
      <c r="B1219">
        <v>-91.947999999999993</v>
      </c>
      <c r="C1219">
        <v>1684</v>
      </c>
      <c r="D1219">
        <v>360000</v>
      </c>
      <c r="E1219">
        <v>109</v>
      </c>
      <c r="F1219" s="3">
        <v>126.2602376629529</v>
      </c>
      <c r="J1219" t="s">
        <v>149</v>
      </c>
    </row>
    <row r="1220" spans="1:10">
      <c r="A1220">
        <v>2</v>
      </c>
      <c r="B1220">
        <v>-91.838999999999999</v>
      </c>
      <c r="C1220">
        <v>1684</v>
      </c>
      <c r="D1220">
        <v>360000</v>
      </c>
      <c r="E1220">
        <v>129</v>
      </c>
      <c r="F1220" s="3">
        <v>128.55624937111222</v>
      </c>
    </row>
    <row r="1221" spans="1:10">
      <c r="A1221">
        <v>3</v>
      </c>
      <c r="B1221">
        <v>-91.724000000000004</v>
      </c>
      <c r="C1221">
        <v>1684</v>
      </c>
      <c r="D1221">
        <v>360000</v>
      </c>
      <c r="E1221">
        <v>131</v>
      </c>
      <c r="F1221" s="3">
        <v>131.02864151731566</v>
      </c>
    </row>
    <row r="1222" spans="1:10">
      <c r="A1222">
        <v>4</v>
      </c>
      <c r="B1222">
        <v>-91.611999999999995</v>
      </c>
      <c r="C1222">
        <v>1684</v>
      </c>
      <c r="D1222">
        <v>360000</v>
      </c>
      <c r="E1222">
        <v>132</v>
      </c>
      <c r="F1222" s="3">
        <v>133.57217086173793</v>
      </c>
    </row>
    <row r="1223" spans="1:10">
      <c r="A1223">
        <v>5</v>
      </c>
      <c r="B1223">
        <v>-91.5</v>
      </c>
      <c r="C1223">
        <v>1684</v>
      </c>
      <c r="D1223">
        <v>360000</v>
      </c>
      <c r="E1223">
        <v>126</v>
      </c>
      <c r="F1223" s="3">
        <v>136.45237533619783</v>
      </c>
    </row>
    <row r="1224" spans="1:10">
      <c r="A1224">
        <v>6</v>
      </c>
      <c r="B1224">
        <v>-91.394000000000005</v>
      </c>
      <c r="C1224">
        <v>1684</v>
      </c>
      <c r="D1224">
        <v>360000</v>
      </c>
      <c r="E1224">
        <v>149</v>
      </c>
      <c r="F1224" s="3">
        <v>139.87108267394666</v>
      </c>
    </row>
    <row r="1225" spans="1:10">
      <c r="A1225">
        <v>7</v>
      </c>
      <c r="B1225">
        <v>-91.281000000000006</v>
      </c>
      <c r="C1225">
        <v>1684</v>
      </c>
      <c r="D1225">
        <v>360000</v>
      </c>
      <c r="E1225">
        <v>153</v>
      </c>
      <c r="F1225" s="3">
        <v>145.02989206768581</v>
      </c>
    </row>
    <row r="1226" spans="1:10">
      <c r="A1226">
        <v>8</v>
      </c>
      <c r="B1226">
        <v>-91.165000000000006</v>
      </c>
      <c r="C1226">
        <v>1684</v>
      </c>
      <c r="D1226">
        <v>360000</v>
      </c>
      <c r="E1226">
        <v>177</v>
      </c>
      <c r="F1226" s="3">
        <v>153.34884122651766</v>
      </c>
    </row>
    <row r="1227" spans="1:10">
      <c r="A1227">
        <v>9</v>
      </c>
      <c r="B1227">
        <v>-91.049000000000007</v>
      </c>
      <c r="C1227">
        <v>1684</v>
      </c>
      <c r="D1227">
        <v>360000</v>
      </c>
      <c r="E1227">
        <v>196</v>
      </c>
      <c r="F1227" s="3">
        <v>166.82590757692927</v>
      </c>
    </row>
    <row r="1228" spans="1:10">
      <c r="A1228">
        <v>10</v>
      </c>
      <c r="B1228">
        <v>-90.933999999999997</v>
      </c>
      <c r="C1228">
        <v>1684</v>
      </c>
      <c r="D1228">
        <v>360000</v>
      </c>
      <c r="E1228">
        <v>179</v>
      </c>
      <c r="F1228" s="3">
        <v>187.73366848456394</v>
      </c>
    </row>
    <row r="1229" spans="1:10">
      <c r="A1229">
        <v>11</v>
      </c>
      <c r="B1229">
        <v>-90.823999999999998</v>
      </c>
      <c r="C1229">
        <v>1684</v>
      </c>
      <c r="D1229">
        <v>360000</v>
      </c>
      <c r="E1229">
        <v>209</v>
      </c>
      <c r="F1229" s="3">
        <v>216.660545120373</v>
      </c>
    </row>
    <row r="1230" spans="1:10">
      <c r="A1230">
        <v>12</v>
      </c>
      <c r="B1230">
        <v>-90.709000000000003</v>
      </c>
      <c r="C1230">
        <v>1684</v>
      </c>
      <c r="D1230">
        <v>360000</v>
      </c>
      <c r="E1230">
        <v>238</v>
      </c>
      <c r="F1230" s="3">
        <v>256.68988275612776</v>
      </c>
    </row>
    <row r="1231" spans="1:10">
      <c r="A1231">
        <v>13</v>
      </c>
      <c r="B1231">
        <v>-90.594999999999999</v>
      </c>
      <c r="C1231">
        <v>1684</v>
      </c>
      <c r="D1231">
        <v>360000</v>
      </c>
      <c r="E1231">
        <v>300</v>
      </c>
      <c r="F1231" s="3">
        <v>303.96865626336137</v>
      </c>
    </row>
    <row r="1232" spans="1:10">
      <c r="A1232">
        <v>14</v>
      </c>
      <c r="B1232">
        <v>-90.486999999999995</v>
      </c>
      <c r="C1232">
        <v>1684</v>
      </c>
      <c r="D1232">
        <v>360000</v>
      </c>
      <c r="E1232">
        <v>349</v>
      </c>
      <c r="F1232" s="3">
        <v>350.69160082440897</v>
      </c>
    </row>
    <row r="1233" spans="1:6">
      <c r="A1233">
        <v>15</v>
      </c>
      <c r="B1233">
        <v>-90.372</v>
      </c>
      <c r="C1233">
        <v>1684</v>
      </c>
      <c r="D1233">
        <v>360000</v>
      </c>
      <c r="E1233">
        <v>411</v>
      </c>
      <c r="F1233" s="3">
        <v>394.595436542485</v>
      </c>
    </row>
    <row r="1234" spans="1:6">
      <c r="A1234">
        <v>16</v>
      </c>
      <c r="B1234">
        <v>-90.256</v>
      </c>
      <c r="C1234">
        <v>1684</v>
      </c>
      <c r="D1234">
        <v>360000</v>
      </c>
      <c r="E1234">
        <v>431</v>
      </c>
      <c r="F1234" s="3">
        <v>423.99071890947221</v>
      </c>
    </row>
    <row r="1235" spans="1:6">
      <c r="A1235">
        <v>17</v>
      </c>
      <c r="B1235">
        <v>-90.14</v>
      </c>
      <c r="C1235">
        <v>1684</v>
      </c>
      <c r="D1235">
        <v>360000</v>
      </c>
      <c r="E1235">
        <v>438</v>
      </c>
      <c r="F1235" s="3">
        <v>431.96699249853214</v>
      </c>
    </row>
    <row r="1236" spans="1:6">
      <c r="A1236">
        <v>18</v>
      </c>
      <c r="B1236">
        <v>-90.025000000000006</v>
      </c>
      <c r="C1236">
        <v>1684</v>
      </c>
      <c r="D1236">
        <v>360000</v>
      </c>
      <c r="E1236">
        <v>408</v>
      </c>
      <c r="F1236" s="3">
        <v>417.34667098535834</v>
      </c>
    </row>
    <row r="1237" spans="1:6">
      <c r="A1237">
        <v>19</v>
      </c>
      <c r="B1237">
        <v>-89.918999999999997</v>
      </c>
      <c r="C1237">
        <v>1684</v>
      </c>
      <c r="D1237">
        <v>360000</v>
      </c>
      <c r="E1237">
        <v>422</v>
      </c>
      <c r="F1237" s="3">
        <v>387.50146593964871</v>
      </c>
    </row>
    <row r="1238" spans="1:6">
      <c r="A1238">
        <v>20</v>
      </c>
      <c r="B1238">
        <v>-89.805999999999997</v>
      </c>
      <c r="C1238">
        <v>1684</v>
      </c>
      <c r="D1238">
        <v>360000</v>
      </c>
      <c r="E1238">
        <v>311</v>
      </c>
      <c r="F1238" s="3">
        <v>345.5492487396171</v>
      </c>
    </row>
    <row r="1239" spans="1:6">
      <c r="A1239">
        <v>21</v>
      </c>
      <c r="B1239">
        <v>-89.691000000000003</v>
      </c>
      <c r="C1239">
        <v>1684</v>
      </c>
      <c r="D1239">
        <v>360000</v>
      </c>
      <c r="E1239">
        <v>294</v>
      </c>
      <c r="F1239" s="3">
        <v>300.71385306773368</v>
      </c>
    </row>
    <row r="1240" spans="1:6">
      <c r="A1240">
        <v>22</v>
      </c>
      <c r="B1240">
        <v>-89.576999999999998</v>
      </c>
      <c r="C1240">
        <v>1684</v>
      </c>
      <c r="D1240">
        <v>360000</v>
      </c>
      <c r="E1240">
        <v>260</v>
      </c>
      <c r="F1240" s="3">
        <v>261.30682750416702</v>
      </c>
    </row>
    <row r="1241" spans="1:6">
      <c r="A1241">
        <v>23</v>
      </c>
      <c r="B1241">
        <v>-89.457999999999998</v>
      </c>
      <c r="C1241">
        <v>1684</v>
      </c>
      <c r="D1241">
        <v>360000</v>
      </c>
      <c r="E1241">
        <v>240</v>
      </c>
      <c r="F1241" s="3">
        <v>229.84406398308482</v>
      </c>
    </row>
    <row r="1242" spans="1:6">
      <c r="A1242">
        <v>24</v>
      </c>
      <c r="B1242">
        <v>-89.341999999999999</v>
      </c>
      <c r="C1242">
        <v>1684</v>
      </c>
      <c r="D1242">
        <v>360000</v>
      </c>
      <c r="E1242">
        <v>206</v>
      </c>
      <c r="F1242" s="3">
        <v>209.50279786931188</v>
      </c>
    </row>
    <row r="1243" spans="1:6">
      <c r="A1243">
        <v>25</v>
      </c>
      <c r="B1243">
        <v>-89.234999999999999</v>
      </c>
      <c r="C1243">
        <v>1684</v>
      </c>
      <c r="D1243">
        <v>360000</v>
      </c>
      <c r="E1243">
        <v>219</v>
      </c>
      <c r="F1243" s="3">
        <v>198.48771228435825</v>
      </c>
    </row>
    <row r="1244" spans="1:6">
      <c r="A1244">
        <v>26</v>
      </c>
      <c r="B1244">
        <v>-89.13</v>
      </c>
      <c r="C1244">
        <v>1684</v>
      </c>
      <c r="D1244">
        <v>360000</v>
      </c>
      <c r="E1244">
        <v>207</v>
      </c>
      <c r="F1244" s="3">
        <v>193.00543752989117</v>
      </c>
    </row>
    <row r="1245" spans="1:6">
      <c r="A1245">
        <v>27</v>
      </c>
      <c r="B1245">
        <v>-89.016000000000005</v>
      </c>
      <c r="C1245">
        <v>1684</v>
      </c>
      <c r="D1245">
        <v>360000</v>
      </c>
      <c r="E1245">
        <v>198</v>
      </c>
      <c r="F1245" s="3">
        <v>190.94828048279081</v>
      </c>
    </row>
    <row r="1246" spans="1:6">
      <c r="A1246">
        <v>28</v>
      </c>
      <c r="B1246">
        <v>-88.896000000000001</v>
      </c>
      <c r="C1246">
        <v>1684</v>
      </c>
      <c r="D1246">
        <v>360000</v>
      </c>
      <c r="E1246">
        <v>186</v>
      </c>
      <c r="F1246" s="3">
        <v>191.28883871729184</v>
      </c>
    </row>
    <row r="1247" spans="1:6">
      <c r="A1247">
        <v>29</v>
      </c>
      <c r="B1247">
        <v>-88.790999999999997</v>
      </c>
      <c r="C1247">
        <v>1684</v>
      </c>
      <c r="D1247">
        <v>360000</v>
      </c>
      <c r="E1247">
        <v>186</v>
      </c>
      <c r="F1247" s="3">
        <v>192.66338090748329</v>
      </c>
    </row>
    <row r="1248" spans="1:6">
      <c r="A1248">
        <v>30</v>
      </c>
      <c r="B1248">
        <v>-88.671999999999997</v>
      </c>
      <c r="C1248">
        <v>1684</v>
      </c>
      <c r="D1248">
        <v>360000</v>
      </c>
      <c r="E1248">
        <v>206</v>
      </c>
      <c r="F1248" s="3">
        <v>194.77422308882225</v>
      </c>
    </row>
    <row r="1249" spans="1:6">
      <c r="A1249">
        <v>31</v>
      </c>
      <c r="B1249">
        <v>-88.56</v>
      </c>
      <c r="C1249">
        <v>1684</v>
      </c>
      <c r="D1249">
        <v>360000</v>
      </c>
      <c r="E1249">
        <v>188</v>
      </c>
      <c r="F1249" s="3">
        <v>196.98752323331286</v>
      </c>
    </row>
    <row r="1250" spans="1:6">
      <c r="A1250">
        <v>32</v>
      </c>
      <c r="B1250">
        <v>-88.451999999999998</v>
      </c>
      <c r="C1250">
        <v>1684</v>
      </c>
      <c r="D1250">
        <v>360000</v>
      </c>
      <c r="E1250">
        <v>178</v>
      </c>
      <c r="F1250" s="3">
        <v>199.20015361678406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61</v>
      </c>
    </row>
    <row r="1256" spans="1:6">
      <c r="A1256" t="s">
        <v>23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62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95</v>
      </c>
      <c r="B1268" t="s">
        <v>74</v>
      </c>
      <c r="C1268" t="s">
        <v>77</v>
      </c>
      <c r="D1268" t="s">
        <v>94</v>
      </c>
      <c r="E1268" t="s">
        <v>93</v>
      </c>
      <c r="F1268" t="s">
        <v>114</v>
      </c>
    </row>
    <row r="1269" spans="1:10">
      <c r="A1269">
        <v>1</v>
      </c>
      <c r="B1269">
        <v>-91.947999999999993</v>
      </c>
      <c r="C1269">
        <v>1678</v>
      </c>
      <c r="D1269">
        <v>360000</v>
      </c>
      <c r="E1269">
        <v>127</v>
      </c>
      <c r="F1269" s="3">
        <v>132.63363191764856</v>
      </c>
      <c r="J1269" t="s">
        <v>150</v>
      </c>
    </row>
    <row r="1270" spans="1:10">
      <c r="A1270">
        <v>2</v>
      </c>
      <c r="B1270">
        <v>-91.838999999999999</v>
      </c>
      <c r="C1270">
        <v>1678</v>
      </c>
      <c r="D1270">
        <v>360000</v>
      </c>
      <c r="E1270">
        <v>135</v>
      </c>
      <c r="F1270" s="3">
        <v>134.50746028867439</v>
      </c>
    </row>
    <row r="1271" spans="1:10">
      <c r="A1271">
        <v>3</v>
      </c>
      <c r="B1271">
        <v>-91.724000000000004</v>
      </c>
      <c r="C1271">
        <v>1678</v>
      </c>
      <c r="D1271">
        <v>360000</v>
      </c>
      <c r="E1271">
        <v>144</v>
      </c>
      <c r="F1271" s="3">
        <v>136.62520188862896</v>
      </c>
    </row>
    <row r="1272" spans="1:10">
      <c r="A1272">
        <v>4</v>
      </c>
      <c r="B1272">
        <v>-91.611999999999995</v>
      </c>
      <c r="C1272">
        <v>1678</v>
      </c>
      <c r="D1272">
        <v>360000</v>
      </c>
      <c r="E1272">
        <v>131</v>
      </c>
      <c r="F1272" s="3">
        <v>138.98570399963106</v>
      </c>
    </row>
    <row r="1273" spans="1:10">
      <c r="A1273">
        <v>5</v>
      </c>
      <c r="B1273">
        <v>-91.5</v>
      </c>
      <c r="C1273">
        <v>1678</v>
      </c>
      <c r="D1273">
        <v>360000</v>
      </c>
      <c r="E1273">
        <v>134</v>
      </c>
      <c r="F1273" s="3">
        <v>141.93298629840069</v>
      </c>
    </row>
    <row r="1274" spans="1:10">
      <c r="A1274">
        <v>6</v>
      </c>
      <c r="B1274">
        <v>-91.394000000000005</v>
      </c>
      <c r="C1274">
        <v>1678</v>
      </c>
      <c r="D1274">
        <v>360000</v>
      </c>
      <c r="E1274">
        <v>155</v>
      </c>
      <c r="F1274" s="3">
        <v>145.70242030476982</v>
      </c>
    </row>
    <row r="1275" spans="1:10">
      <c r="A1275">
        <v>7</v>
      </c>
      <c r="B1275">
        <v>-91.281000000000006</v>
      </c>
      <c r="C1275">
        <v>1678</v>
      </c>
      <c r="D1275">
        <v>360000</v>
      </c>
      <c r="E1275">
        <v>154</v>
      </c>
      <c r="F1275" s="3">
        <v>151.48328633719916</v>
      </c>
    </row>
    <row r="1276" spans="1:10">
      <c r="A1276">
        <v>8</v>
      </c>
      <c r="B1276">
        <v>-91.165000000000006</v>
      </c>
      <c r="C1276">
        <v>1678</v>
      </c>
      <c r="D1276">
        <v>360000</v>
      </c>
      <c r="E1276">
        <v>166</v>
      </c>
      <c r="F1276" s="3">
        <v>160.34882703985272</v>
      </c>
    </row>
    <row r="1277" spans="1:10">
      <c r="A1277">
        <v>9</v>
      </c>
      <c r="B1277">
        <v>-91.049000000000007</v>
      </c>
      <c r="C1277">
        <v>1678</v>
      </c>
      <c r="D1277">
        <v>360000</v>
      </c>
      <c r="E1277">
        <v>184</v>
      </c>
      <c r="F1277" s="3">
        <v>173.42699453440602</v>
      </c>
    </row>
    <row r="1278" spans="1:10">
      <c r="A1278">
        <v>10</v>
      </c>
      <c r="B1278">
        <v>-90.933999999999997</v>
      </c>
      <c r="C1278">
        <v>1678</v>
      </c>
      <c r="D1278">
        <v>360000</v>
      </c>
      <c r="E1278">
        <v>188</v>
      </c>
      <c r="F1278" s="3">
        <v>191.64966761313107</v>
      </c>
    </row>
    <row r="1279" spans="1:10">
      <c r="A1279">
        <v>11</v>
      </c>
      <c r="B1279">
        <v>-90.823999999999998</v>
      </c>
      <c r="C1279">
        <v>1678</v>
      </c>
      <c r="D1279">
        <v>360000</v>
      </c>
      <c r="E1279">
        <v>209</v>
      </c>
      <c r="F1279" s="3">
        <v>214.43851895329601</v>
      </c>
    </row>
    <row r="1280" spans="1:10">
      <c r="A1280">
        <v>12</v>
      </c>
      <c r="B1280">
        <v>-90.709000000000003</v>
      </c>
      <c r="C1280">
        <v>1678</v>
      </c>
      <c r="D1280">
        <v>360000</v>
      </c>
      <c r="E1280">
        <v>230</v>
      </c>
      <c r="F1280" s="3">
        <v>243.2783908692987</v>
      </c>
    </row>
    <row r="1281" spans="1:6">
      <c r="A1281">
        <v>13</v>
      </c>
      <c r="B1281">
        <v>-90.594999999999999</v>
      </c>
      <c r="C1281">
        <v>1678</v>
      </c>
      <c r="D1281">
        <v>360000</v>
      </c>
      <c r="E1281">
        <v>280</v>
      </c>
      <c r="F1281" s="3">
        <v>274.91342093725274</v>
      </c>
    </row>
    <row r="1282" spans="1:6">
      <c r="A1282">
        <v>14</v>
      </c>
      <c r="B1282">
        <v>-90.486999999999995</v>
      </c>
      <c r="C1282">
        <v>1678</v>
      </c>
      <c r="D1282">
        <v>360000</v>
      </c>
      <c r="E1282">
        <v>314</v>
      </c>
      <c r="F1282" s="3">
        <v>304.5764757558523</v>
      </c>
    </row>
    <row r="1283" spans="1:6">
      <c r="A1283">
        <v>15</v>
      </c>
      <c r="B1283">
        <v>-90.372</v>
      </c>
      <c r="C1283">
        <v>1678</v>
      </c>
      <c r="D1283">
        <v>360000</v>
      </c>
      <c r="E1283">
        <v>334</v>
      </c>
      <c r="F1283" s="3">
        <v>331.65162314169447</v>
      </c>
    </row>
    <row r="1284" spans="1:6">
      <c r="A1284">
        <v>16</v>
      </c>
      <c r="B1284">
        <v>-90.256</v>
      </c>
      <c r="C1284">
        <v>1678</v>
      </c>
      <c r="D1284">
        <v>360000</v>
      </c>
      <c r="E1284">
        <v>330</v>
      </c>
      <c r="F1284" s="3">
        <v>349.94925846207065</v>
      </c>
    </row>
    <row r="1285" spans="1:6">
      <c r="A1285">
        <v>17</v>
      </c>
      <c r="B1285">
        <v>-90.14</v>
      </c>
      <c r="C1285">
        <v>1678</v>
      </c>
      <c r="D1285">
        <v>360000</v>
      </c>
      <c r="E1285">
        <v>388</v>
      </c>
      <c r="F1285" s="3">
        <v>356.08279785698983</v>
      </c>
    </row>
    <row r="1286" spans="1:6">
      <c r="A1286">
        <v>18</v>
      </c>
      <c r="B1286">
        <v>-90.025000000000006</v>
      </c>
      <c r="C1286">
        <v>1678</v>
      </c>
      <c r="D1286">
        <v>360000</v>
      </c>
      <c r="E1286">
        <v>330</v>
      </c>
      <c r="F1286" s="3">
        <v>349.32590991810105</v>
      </c>
    </row>
    <row r="1287" spans="1:6">
      <c r="A1287">
        <v>19</v>
      </c>
      <c r="B1287">
        <v>-89.918999999999997</v>
      </c>
      <c r="C1287">
        <v>1678</v>
      </c>
      <c r="D1287">
        <v>360000</v>
      </c>
      <c r="E1287">
        <v>363</v>
      </c>
      <c r="F1287" s="3">
        <v>333.17702363030031</v>
      </c>
    </row>
    <row r="1288" spans="1:6">
      <c r="A1288">
        <v>20</v>
      </c>
      <c r="B1288">
        <v>-89.805999999999997</v>
      </c>
      <c r="C1288">
        <v>1678</v>
      </c>
      <c r="D1288">
        <v>360000</v>
      </c>
      <c r="E1288">
        <v>290</v>
      </c>
      <c r="F1288" s="3">
        <v>308.70482524731506</v>
      </c>
    </row>
    <row r="1289" spans="1:6">
      <c r="A1289">
        <v>21</v>
      </c>
      <c r="B1289">
        <v>-89.691000000000003</v>
      </c>
      <c r="C1289">
        <v>1678</v>
      </c>
      <c r="D1289">
        <v>360000</v>
      </c>
      <c r="E1289">
        <v>278</v>
      </c>
      <c r="F1289" s="3">
        <v>280.40362811742557</v>
      </c>
    </row>
    <row r="1290" spans="1:6">
      <c r="A1290">
        <v>22</v>
      </c>
      <c r="B1290">
        <v>-89.576999999999998</v>
      </c>
      <c r="C1290">
        <v>1678</v>
      </c>
      <c r="D1290">
        <v>360000</v>
      </c>
      <c r="E1290">
        <v>254</v>
      </c>
      <c r="F1290" s="3">
        <v>253.11513054402329</v>
      </c>
    </row>
    <row r="1291" spans="1:6">
      <c r="A1291">
        <v>23</v>
      </c>
      <c r="B1291">
        <v>-89.457999999999998</v>
      </c>
      <c r="C1291">
        <v>1678</v>
      </c>
      <c r="D1291">
        <v>360000</v>
      </c>
      <c r="E1291">
        <v>220</v>
      </c>
      <c r="F1291" s="3">
        <v>228.71875344636985</v>
      </c>
    </row>
    <row r="1292" spans="1:6">
      <c r="A1292">
        <v>24</v>
      </c>
      <c r="B1292">
        <v>-89.341999999999999</v>
      </c>
      <c r="C1292">
        <v>1678</v>
      </c>
      <c r="D1292">
        <v>360000</v>
      </c>
      <c r="E1292">
        <v>225</v>
      </c>
      <c r="F1292" s="3">
        <v>210.58295127815418</v>
      </c>
    </row>
    <row r="1293" spans="1:6">
      <c r="A1293">
        <v>25</v>
      </c>
      <c r="B1293">
        <v>-89.234999999999999</v>
      </c>
      <c r="C1293">
        <v>1678</v>
      </c>
      <c r="D1293">
        <v>360000</v>
      </c>
      <c r="E1293">
        <v>198</v>
      </c>
      <c r="F1293" s="3">
        <v>198.95438103287168</v>
      </c>
    </row>
    <row r="1294" spans="1:6">
      <c r="A1294">
        <v>26</v>
      </c>
      <c r="B1294">
        <v>-89.13</v>
      </c>
      <c r="C1294">
        <v>1678</v>
      </c>
      <c r="D1294">
        <v>360000</v>
      </c>
      <c r="E1294">
        <v>180</v>
      </c>
      <c r="F1294" s="3">
        <v>191.70062652072639</v>
      </c>
    </row>
    <row r="1295" spans="1:6">
      <c r="A1295">
        <v>27</v>
      </c>
      <c r="B1295">
        <v>-89.016000000000005</v>
      </c>
      <c r="C1295">
        <v>1678</v>
      </c>
      <c r="D1295">
        <v>360000</v>
      </c>
      <c r="E1295">
        <v>201</v>
      </c>
      <c r="F1295" s="3">
        <v>187.44082721943863</v>
      </c>
    </row>
    <row r="1296" spans="1:6">
      <c r="A1296">
        <v>28</v>
      </c>
      <c r="B1296">
        <v>-88.896000000000001</v>
      </c>
      <c r="C1296">
        <v>1678</v>
      </c>
      <c r="D1296">
        <v>360000</v>
      </c>
      <c r="E1296">
        <v>213</v>
      </c>
      <c r="F1296" s="3">
        <v>185.76955824075691</v>
      </c>
    </row>
    <row r="1297" spans="1:6">
      <c r="A1297">
        <v>29</v>
      </c>
      <c r="B1297">
        <v>-88.790999999999997</v>
      </c>
      <c r="C1297">
        <v>1678</v>
      </c>
      <c r="D1297">
        <v>360000</v>
      </c>
      <c r="E1297">
        <v>194</v>
      </c>
      <c r="F1297" s="3">
        <v>185.79320592870917</v>
      </c>
    </row>
    <row r="1298" spans="1:6">
      <c r="A1298">
        <v>30</v>
      </c>
      <c r="B1298">
        <v>-88.671999999999997</v>
      </c>
      <c r="C1298">
        <v>1678</v>
      </c>
      <c r="D1298">
        <v>360000</v>
      </c>
      <c r="E1298">
        <v>173</v>
      </c>
      <c r="F1298" s="3">
        <v>186.77597954918187</v>
      </c>
    </row>
    <row r="1299" spans="1:6">
      <c r="A1299">
        <v>31</v>
      </c>
      <c r="B1299">
        <v>-88.56</v>
      </c>
      <c r="C1299">
        <v>1678</v>
      </c>
      <c r="D1299">
        <v>360000</v>
      </c>
      <c r="E1299">
        <v>165</v>
      </c>
      <c r="F1299" s="3">
        <v>188.19556698172406</v>
      </c>
    </row>
    <row r="1300" spans="1:6">
      <c r="A1300">
        <v>32</v>
      </c>
      <c r="B1300">
        <v>-88.451999999999998</v>
      </c>
      <c r="C1300">
        <v>1678</v>
      </c>
      <c r="D1300">
        <v>360000</v>
      </c>
      <c r="E1300">
        <v>198</v>
      </c>
      <c r="F1300" s="3">
        <v>189.78572285194048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63</v>
      </c>
    </row>
    <row r="1306" spans="1:6">
      <c r="A1306" t="s">
        <v>23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64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95</v>
      </c>
      <c r="B1318" t="s">
        <v>74</v>
      </c>
      <c r="C1318" t="s">
        <v>77</v>
      </c>
      <c r="D1318" t="s">
        <v>94</v>
      </c>
      <c r="E1318" t="s">
        <v>93</v>
      </c>
      <c r="F1318" t="s">
        <v>114</v>
      </c>
    </row>
    <row r="1319" spans="1:10">
      <c r="A1319">
        <v>1</v>
      </c>
      <c r="B1319">
        <v>-91.947999999999993</v>
      </c>
      <c r="C1319">
        <v>1682</v>
      </c>
      <c r="D1319">
        <v>360000</v>
      </c>
      <c r="E1319">
        <v>113</v>
      </c>
      <c r="F1319" s="3">
        <v>126.04344351795604</v>
      </c>
      <c r="J1319" t="s">
        <v>151</v>
      </c>
    </row>
    <row r="1320" spans="1:10">
      <c r="A1320">
        <v>2</v>
      </c>
      <c r="B1320">
        <v>-91.838999999999999</v>
      </c>
      <c r="C1320">
        <v>1682</v>
      </c>
      <c r="D1320">
        <v>360000</v>
      </c>
      <c r="E1320">
        <v>141</v>
      </c>
      <c r="F1320" s="3">
        <v>128.13179171761959</v>
      </c>
    </row>
    <row r="1321" spans="1:10">
      <c r="A1321">
        <v>3</v>
      </c>
      <c r="B1321">
        <v>-91.724000000000004</v>
      </c>
      <c r="C1321">
        <v>1682</v>
      </c>
      <c r="D1321">
        <v>360000</v>
      </c>
      <c r="E1321">
        <v>124</v>
      </c>
      <c r="F1321" s="3">
        <v>130.47436625607148</v>
      </c>
    </row>
    <row r="1322" spans="1:10">
      <c r="A1322">
        <v>4</v>
      </c>
      <c r="B1322">
        <v>-91.611999999999995</v>
      </c>
      <c r="C1322">
        <v>1682</v>
      </c>
      <c r="D1322">
        <v>360000</v>
      </c>
      <c r="E1322">
        <v>130</v>
      </c>
      <c r="F1322" s="3">
        <v>133.05727936420749</v>
      </c>
    </row>
    <row r="1323" spans="1:10">
      <c r="A1323">
        <v>5</v>
      </c>
      <c r="B1323">
        <v>-91.5</v>
      </c>
      <c r="C1323">
        <v>1682</v>
      </c>
      <c r="D1323">
        <v>360000</v>
      </c>
      <c r="E1323">
        <v>141</v>
      </c>
      <c r="F1323" s="3">
        <v>136.24501019621127</v>
      </c>
    </row>
    <row r="1324" spans="1:10">
      <c r="A1324">
        <v>6</v>
      </c>
      <c r="B1324">
        <v>-91.394000000000005</v>
      </c>
      <c r="C1324">
        <v>1682</v>
      </c>
      <c r="D1324">
        <v>360000</v>
      </c>
      <c r="E1324">
        <v>139</v>
      </c>
      <c r="F1324" s="3">
        <v>140.28718124334623</v>
      </c>
    </row>
    <row r="1325" spans="1:10">
      <c r="A1325">
        <v>7</v>
      </c>
      <c r="B1325">
        <v>-91.281000000000006</v>
      </c>
      <c r="C1325">
        <v>1682</v>
      </c>
      <c r="D1325">
        <v>360000</v>
      </c>
      <c r="E1325">
        <v>171</v>
      </c>
      <c r="F1325" s="3">
        <v>146.46077513144223</v>
      </c>
    </row>
    <row r="1326" spans="1:10">
      <c r="A1326">
        <v>8</v>
      </c>
      <c r="B1326">
        <v>-91.165000000000006</v>
      </c>
      <c r="C1326">
        <v>1682</v>
      </c>
      <c r="D1326">
        <v>360000</v>
      </c>
      <c r="E1326">
        <v>154</v>
      </c>
      <c r="F1326" s="3">
        <v>155.92121040822815</v>
      </c>
    </row>
    <row r="1327" spans="1:10">
      <c r="A1327">
        <v>9</v>
      </c>
      <c r="B1327">
        <v>-91.049000000000007</v>
      </c>
      <c r="C1327">
        <v>1682</v>
      </c>
      <c r="D1327">
        <v>360000</v>
      </c>
      <c r="E1327">
        <v>163</v>
      </c>
      <c r="F1327" s="3">
        <v>169.87934997090611</v>
      </c>
    </row>
    <row r="1328" spans="1:10">
      <c r="A1328">
        <v>10</v>
      </c>
      <c r="B1328">
        <v>-90.933999999999997</v>
      </c>
      <c r="C1328">
        <v>1682</v>
      </c>
      <c r="D1328">
        <v>360000</v>
      </c>
      <c r="E1328">
        <v>174</v>
      </c>
      <c r="F1328" s="3">
        <v>189.30388234828084</v>
      </c>
    </row>
    <row r="1329" spans="1:6">
      <c r="A1329">
        <v>11</v>
      </c>
      <c r="B1329">
        <v>-90.823999999999998</v>
      </c>
      <c r="C1329">
        <v>1682</v>
      </c>
      <c r="D1329">
        <v>360000</v>
      </c>
      <c r="E1329">
        <v>241</v>
      </c>
      <c r="F1329" s="3">
        <v>213.49413735448593</v>
      </c>
    </row>
    <row r="1330" spans="1:6">
      <c r="A1330">
        <v>12</v>
      </c>
      <c r="B1330">
        <v>-90.709000000000003</v>
      </c>
      <c r="C1330">
        <v>1682</v>
      </c>
      <c r="D1330">
        <v>360000</v>
      </c>
      <c r="E1330">
        <v>237</v>
      </c>
      <c r="F1330" s="3">
        <v>243.84686145651602</v>
      </c>
    </row>
    <row r="1331" spans="1:6">
      <c r="A1331">
        <v>13</v>
      </c>
      <c r="B1331">
        <v>-90.594999999999999</v>
      </c>
      <c r="C1331">
        <v>1682</v>
      </c>
      <c r="D1331">
        <v>360000</v>
      </c>
      <c r="E1331">
        <v>279</v>
      </c>
      <c r="F1331" s="3">
        <v>276.65140930897167</v>
      </c>
    </row>
    <row r="1332" spans="1:6">
      <c r="A1332">
        <v>14</v>
      </c>
      <c r="B1332">
        <v>-90.486999999999995</v>
      </c>
      <c r="C1332">
        <v>1682</v>
      </c>
      <c r="D1332">
        <v>360000</v>
      </c>
      <c r="E1332">
        <v>287</v>
      </c>
      <c r="F1332" s="3">
        <v>306.70091699264503</v>
      </c>
    </row>
    <row r="1333" spans="1:6">
      <c r="A1333">
        <v>15</v>
      </c>
      <c r="B1333">
        <v>-90.372</v>
      </c>
      <c r="C1333">
        <v>1682</v>
      </c>
      <c r="D1333">
        <v>360000</v>
      </c>
      <c r="E1333">
        <v>337</v>
      </c>
      <c r="F1333" s="3">
        <v>333.04543829764089</v>
      </c>
    </row>
    <row r="1334" spans="1:6">
      <c r="A1334">
        <v>16</v>
      </c>
      <c r="B1334">
        <v>-90.256</v>
      </c>
      <c r="C1334">
        <v>1682</v>
      </c>
      <c r="D1334">
        <v>360000</v>
      </c>
      <c r="E1334">
        <v>355</v>
      </c>
      <c r="F1334" s="3">
        <v>349.29348555382813</v>
      </c>
    </row>
    <row r="1335" spans="1:6">
      <c r="A1335">
        <v>17</v>
      </c>
      <c r="B1335">
        <v>-90.14</v>
      </c>
      <c r="C1335">
        <v>1682</v>
      </c>
      <c r="D1335">
        <v>360000</v>
      </c>
      <c r="E1335">
        <v>380</v>
      </c>
      <c r="F1335" s="3">
        <v>352.33597444097182</v>
      </c>
    </row>
    <row r="1336" spans="1:6">
      <c r="A1336">
        <v>18</v>
      </c>
      <c r="B1336">
        <v>-90.025000000000006</v>
      </c>
      <c r="C1336">
        <v>1682</v>
      </c>
      <c r="D1336">
        <v>360000</v>
      </c>
      <c r="E1336">
        <v>335</v>
      </c>
      <c r="F1336" s="3">
        <v>342.12451404570703</v>
      </c>
    </row>
    <row r="1337" spans="1:6">
      <c r="A1337">
        <v>19</v>
      </c>
      <c r="B1337">
        <v>-89.918999999999997</v>
      </c>
      <c r="C1337">
        <v>1682</v>
      </c>
      <c r="D1337">
        <v>360000</v>
      </c>
      <c r="E1337">
        <v>324</v>
      </c>
      <c r="F1337" s="3">
        <v>323.13494452523094</v>
      </c>
    </row>
    <row r="1338" spans="1:6">
      <c r="A1338">
        <v>20</v>
      </c>
      <c r="B1338">
        <v>-89.805999999999997</v>
      </c>
      <c r="C1338">
        <v>1682</v>
      </c>
      <c r="D1338">
        <v>360000</v>
      </c>
      <c r="E1338">
        <v>271</v>
      </c>
      <c r="F1338" s="3">
        <v>296.62310392010323</v>
      </c>
    </row>
    <row r="1339" spans="1:6">
      <c r="A1339">
        <v>21</v>
      </c>
      <c r="B1339">
        <v>-89.691000000000003</v>
      </c>
      <c r="C1339">
        <v>1682</v>
      </c>
      <c r="D1339">
        <v>360000</v>
      </c>
      <c r="E1339">
        <v>279</v>
      </c>
      <c r="F1339" s="3">
        <v>267.64580665454434</v>
      </c>
    </row>
    <row r="1340" spans="1:6">
      <c r="A1340">
        <v>22</v>
      </c>
      <c r="B1340">
        <v>-89.576999999999998</v>
      </c>
      <c r="C1340">
        <v>1682</v>
      </c>
      <c r="D1340">
        <v>360000</v>
      </c>
      <c r="E1340">
        <v>255</v>
      </c>
      <c r="F1340" s="3">
        <v>241.04613165924042</v>
      </c>
    </row>
    <row r="1341" spans="1:6">
      <c r="A1341">
        <v>23</v>
      </c>
      <c r="B1341">
        <v>-89.457999999999998</v>
      </c>
      <c r="C1341">
        <v>1682</v>
      </c>
      <c r="D1341">
        <v>360000</v>
      </c>
      <c r="E1341">
        <v>193</v>
      </c>
      <c r="F1341" s="3">
        <v>218.42340166820119</v>
      </c>
    </row>
    <row r="1342" spans="1:6">
      <c r="A1342">
        <v>24</v>
      </c>
      <c r="B1342">
        <v>-89.341999999999999</v>
      </c>
      <c r="C1342">
        <v>1682</v>
      </c>
      <c r="D1342">
        <v>360000</v>
      </c>
      <c r="E1342">
        <v>218</v>
      </c>
      <c r="F1342" s="3">
        <v>202.51549899465212</v>
      </c>
    </row>
    <row r="1343" spans="1:6">
      <c r="A1343">
        <v>25</v>
      </c>
      <c r="B1343">
        <v>-89.234999999999999</v>
      </c>
      <c r="C1343">
        <v>1682</v>
      </c>
      <c r="D1343">
        <v>360000</v>
      </c>
      <c r="E1343">
        <v>211</v>
      </c>
      <c r="F1343" s="3">
        <v>192.95366604114034</v>
      </c>
    </row>
    <row r="1344" spans="1:6">
      <c r="A1344">
        <v>26</v>
      </c>
      <c r="B1344">
        <v>-89.13</v>
      </c>
      <c r="C1344">
        <v>1682</v>
      </c>
      <c r="D1344">
        <v>360000</v>
      </c>
      <c r="E1344">
        <v>181</v>
      </c>
      <c r="F1344" s="3">
        <v>187.4817581332893</v>
      </c>
    </row>
    <row r="1345" spans="1:6">
      <c r="A1345">
        <v>27</v>
      </c>
      <c r="B1345">
        <v>-89.016000000000005</v>
      </c>
      <c r="C1345">
        <v>1682</v>
      </c>
      <c r="D1345">
        <v>360000</v>
      </c>
      <c r="E1345">
        <v>189</v>
      </c>
      <c r="F1345" s="3">
        <v>184.75357419395931</v>
      </c>
    </row>
    <row r="1346" spans="1:6">
      <c r="A1346">
        <v>28</v>
      </c>
      <c r="B1346">
        <v>-88.896000000000001</v>
      </c>
      <c r="C1346">
        <v>1682</v>
      </c>
      <c r="D1346">
        <v>360000</v>
      </c>
      <c r="E1346">
        <v>205</v>
      </c>
      <c r="F1346" s="3">
        <v>184.24215130557732</v>
      </c>
    </row>
    <row r="1347" spans="1:6">
      <c r="A1347">
        <v>29</v>
      </c>
      <c r="B1347">
        <v>-88.790999999999997</v>
      </c>
      <c r="C1347">
        <v>1682</v>
      </c>
      <c r="D1347">
        <v>360000</v>
      </c>
      <c r="E1347">
        <v>187</v>
      </c>
      <c r="F1347" s="3">
        <v>184.97129791117351</v>
      </c>
    </row>
    <row r="1348" spans="1:6">
      <c r="A1348">
        <v>30</v>
      </c>
      <c r="B1348">
        <v>-88.671999999999997</v>
      </c>
      <c r="C1348">
        <v>1682</v>
      </c>
      <c r="D1348">
        <v>360000</v>
      </c>
      <c r="E1348">
        <v>167</v>
      </c>
      <c r="F1348" s="3">
        <v>186.51063562077348</v>
      </c>
    </row>
    <row r="1349" spans="1:6">
      <c r="A1349">
        <v>31</v>
      </c>
      <c r="B1349">
        <v>-88.56</v>
      </c>
      <c r="C1349">
        <v>1682</v>
      </c>
      <c r="D1349">
        <v>360000</v>
      </c>
      <c r="E1349">
        <v>182</v>
      </c>
      <c r="F1349" s="3">
        <v>188.30699341230519</v>
      </c>
    </row>
    <row r="1350" spans="1:6">
      <c r="A1350">
        <v>32</v>
      </c>
      <c r="B1350">
        <v>-88.451999999999998</v>
      </c>
      <c r="C1350">
        <v>1682</v>
      </c>
      <c r="D1350">
        <v>360000</v>
      </c>
      <c r="E1350">
        <v>189</v>
      </c>
      <c r="F1350" s="3">
        <v>190.18513514920059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65</v>
      </c>
    </row>
    <row r="1356" spans="1:6">
      <c r="A1356" t="s">
        <v>23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66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95</v>
      </c>
      <c r="B1368" t="s">
        <v>74</v>
      </c>
      <c r="C1368" t="s">
        <v>77</v>
      </c>
      <c r="D1368" t="s">
        <v>94</v>
      </c>
      <c r="E1368" t="s">
        <v>93</v>
      </c>
      <c r="F1368" t="s">
        <v>114</v>
      </c>
    </row>
    <row r="1369" spans="1:10">
      <c r="A1369">
        <v>1</v>
      </c>
      <c r="B1369">
        <v>-91.947999999999993</v>
      </c>
      <c r="C1369">
        <v>1677</v>
      </c>
      <c r="D1369">
        <v>360000</v>
      </c>
      <c r="E1369">
        <v>137</v>
      </c>
      <c r="F1369" s="3">
        <v>136.10359001750106</v>
      </c>
      <c r="J1369" t="s">
        <v>152</v>
      </c>
    </row>
    <row r="1370" spans="1:10">
      <c r="A1370">
        <v>2</v>
      </c>
      <c r="B1370">
        <v>-91.838999999999999</v>
      </c>
      <c r="C1370">
        <v>1677</v>
      </c>
      <c r="D1370">
        <v>360000</v>
      </c>
      <c r="E1370">
        <v>129</v>
      </c>
      <c r="F1370" s="3">
        <v>137.94595703949429</v>
      </c>
    </row>
    <row r="1371" spans="1:10">
      <c r="A1371">
        <v>3</v>
      </c>
      <c r="B1371">
        <v>-91.724000000000004</v>
      </c>
      <c r="C1371">
        <v>1677</v>
      </c>
      <c r="D1371">
        <v>360000</v>
      </c>
      <c r="E1371">
        <v>116</v>
      </c>
      <c r="F1371" s="3">
        <v>139.98291348171514</v>
      </c>
    </row>
    <row r="1372" spans="1:10">
      <c r="A1372">
        <v>4</v>
      </c>
      <c r="B1372">
        <v>-91.611999999999995</v>
      </c>
      <c r="C1372">
        <v>1677</v>
      </c>
      <c r="D1372">
        <v>360000</v>
      </c>
      <c r="E1372">
        <v>158</v>
      </c>
      <c r="F1372" s="3">
        <v>142.18408347039275</v>
      </c>
    </row>
    <row r="1373" spans="1:10">
      <c r="A1373">
        <v>5</v>
      </c>
      <c r="B1373">
        <v>-91.5</v>
      </c>
      <c r="C1373">
        <v>1677</v>
      </c>
      <c r="D1373">
        <v>360000</v>
      </c>
      <c r="E1373">
        <v>141</v>
      </c>
      <c r="F1373" s="3">
        <v>144.85286783447722</v>
      </c>
    </row>
    <row r="1374" spans="1:10">
      <c r="A1374">
        <v>6</v>
      </c>
      <c r="B1374">
        <v>-91.394000000000005</v>
      </c>
      <c r="C1374">
        <v>1677</v>
      </c>
      <c r="D1374">
        <v>360000</v>
      </c>
      <c r="E1374">
        <v>148</v>
      </c>
      <c r="F1374" s="3">
        <v>148.22268549579096</v>
      </c>
    </row>
    <row r="1375" spans="1:10">
      <c r="A1375">
        <v>7</v>
      </c>
      <c r="B1375">
        <v>-91.281000000000006</v>
      </c>
      <c r="C1375">
        <v>1677</v>
      </c>
      <c r="D1375">
        <v>360000</v>
      </c>
      <c r="E1375">
        <v>185</v>
      </c>
      <c r="F1375" s="3">
        <v>153.44250532985467</v>
      </c>
    </row>
    <row r="1376" spans="1:10">
      <c r="A1376">
        <v>8</v>
      </c>
      <c r="B1376">
        <v>-91.165000000000006</v>
      </c>
      <c r="C1376">
        <v>1677</v>
      </c>
      <c r="D1376">
        <v>360000</v>
      </c>
      <c r="E1376">
        <v>164</v>
      </c>
      <c r="F1376" s="3">
        <v>161.6800496305552</v>
      </c>
    </row>
    <row r="1377" spans="1:6">
      <c r="A1377">
        <v>9</v>
      </c>
      <c r="B1377">
        <v>-91.049000000000007</v>
      </c>
      <c r="C1377">
        <v>1677</v>
      </c>
      <c r="D1377">
        <v>360000</v>
      </c>
      <c r="E1377">
        <v>205</v>
      </c>
      <c r="F1377" s="3">
        <v>174.282758107826</v>
      </c>
    </row>
    <row r="1378" spans="1:6">
      <c r="A1378">
        <v>10</v>
      </c>
      <c r="B1378">
        <v>-90.933999999999997</v>
      </c>
      <c r="C1378">
        <v>1677</v>
      </c>
      <c r="D1378">
        <v>360000</v>
      </c>
      <c r="E1378">
        <v>204</v>
      </c>
      <c r="F1378" s="3">
        <v>192.46438763710771</v>
      </c>
    </row>
    <row r="1379" spans="1:6">
      <c r="A1379">
        <v>11</v>
      </c>
      <c r="B1379">
        <v>-90.823999999999998</v>
      </c>
      <c r="C1379">
        <v>1677</v>
      </c>
      <c r="D1379">
        <v>360000</v>
      </c>
      <c r="E1379">
        <v>189</v>
      </c>
      <c r="F1379" s="3">
        <v>215.83335358692028</v>
      </c>
    </row>
    <row r="1380" spans="1:6">
      <c r="A1380">
        <v>12</v>
      </c>
      <c r="B1380">
        <v>-90.709000000000003</v>
      </c>
      <c r="C1380">
        <v>1677</v>
      </c>
      <c r="D1380">
        <v>360000</v>
      </c>
      <c r="E1380">
        <v>263</v>
      </c>
      <c r="F1380" s="3">
        <v>245.94426348284495</v>
      </c>
    </row>
    <row r="1381" spans="1:6">
      <c r="A1381">
        <v>13</v>
      </c>
      <c r="B1381">
        <v>-90.594999999999999</v>
      </c>
      <c r="C1381">
        <v>1677</v>
      </c>
      <c r="D1381">
        <v>360000</v>
      </c>
      <c r="E1381">
        <v>249</v>
      </c>
      <c r="F1381" s="3">
        <v>279.16885039609281</v>
      </c>
    </row>
    <row r="1382" spans="1:6">
      <c r="A1382">
        <v>14</v>
      </c>
      <c r="B1382">
        <v>-90.486999999999995</v>
      </c>
      <c r="C1382">
        <v>1677</v>
      </c>
      <c r="D1382">
        <v>360000</v>
      </c>
      <c r="E1382">
        <v>302</v>
      </c>
      <c r="F1382" s="3">
        <v>310.00242620982982</v>
      </c>
    </row>
    <row r="1383" spans="1:6">
      <c r="A1383">
        <v>15</v>
      </c>
      <c r="B1383">
        <v>-90.372</v>
      </c>
      <c r="C1383">
        <v>1677</v>
      </c>
      <c r="D1383">
        <v>360000</v>
      </c>
      <c r="E1383">
        <v>348</v>
      </c>
      <c r="F1383" s="3">
        <v>337.13126891246333</v>
      </c>
    </row>
    <row r="1384" spans="1:6">
      <c r="A1384">
        <v>16</v>
      </c>
      <c r="B1384">
        <v>-90.256</v>
      </c>
      <c r="C1384">
        <v>1677</v>
      </c>
      <c r="D1384">
        <v>360000</v>
      </c>
      <c r="E1384">
        <v>397</v>
      </c>
      <c r="F1384" s="3">
        <v>353.58830283230219</v>
      </c>
    </row>
    <row r="1385" spans="1:6">
      <c r="A1385">
        <v>17</v>
      </c>
      <c r="B1385">
        <v>-90.14</v>
      </c>
      <c r="C1385">
        <v>1677</v>
      </c>
      <c r="D1385">
        <v>360000</v>
      </c>
      <c r="E1385">
        <v>331</v>
      </c>
      <c r="F1385" s="3">
        <v>355.93577001313218</v>
      </c>
    </row>
    <row r="1386" spans="1:6">
      <c r="A1386">
        <v>18</v>
      </c>
      <c r="B1386">
        <v>-90.025000000000006</v>
      </c>
      <c r="C1386">
        <v>1677</v>
      </c>
      <c r="D1386">
        <v>360000</v>
      </c>
      <c r="E1386">
        <v>354</v>
      </c>
      <c r="F1386" s="3">
        <v>344.23105327655162</v>
      </c>
    </row>
    <row r="1387" spans="1:6">
      <c r="A1387">
        <v>19</v>
      </c>
      <c r="B1387">
        <v>-89.918999999999997</v>
      </c>
      <c r="C1387">
        <v>1677</v>
      </c>
      <c r="D1387">
        <v>360000</v>
      </c>
      <c r="E1387">
        <v>315</v>
      </c>
      <c r="F1387" s="3">
        <v>323.55041374391561</v>
      </c>
    </row>
    <row r="1388" spans="1:6">
      <c r="A1388">
        <v>20</v>
      </c>
      <c r="B1388">
        <v>-89.805999999999997</v>
      </c>
      <c r="C1388">
        <v>1677</v>
      </c>
      <c r="D1388">
        <v>360000</v>
      </c>
      <c r="E1388">
        <v>309</v>
      </c>
      <c r="F1388" s="3">
        <v>295.45913897087132</v>
      </c>
    </row>
    <row r="1389" spans="1:6">
      <c r="A1389">
        <v>21</v>
      </c>
      <c r="B1389">
        <v>-89.691000000000003</v>
      </c>
      <c r="C1389">
        <v>1677</v>
      </c>
      <c r="D1389">
        <v>360000</v>
      </c>
      <c r="E1389">
        <v>273</v>
      </c>
      <c r="F1389" s="3">
        <v>265.58860327638547</v>
      </c>
    </row>
    <row r="1390" spans="1:6">
      <c r="A1390">
        <v>22</v>
      </c>
      <c r="B1390">
        <v>-89.576999999999998</v>
      </c>
      <c r="C1390">
        <v>1677</v>
      </c>
      <c r="D1390">
        <v>360000</v>
      </c>
      <c r="E1390">
        <v>221</v>
      </c>
      <c r="F1390" s="3">
        <v>239.00493714909234</v>
      </c>
    </row>
    <row r="1391" spans="1:6">
      <c r="A1391">
        <v>23</v>
      </c>
      <c r="B1391">
        <v>-89.457999999999998</v>
      </c>
      <c r="C1391">
        <v>1677</v>
      </c>
      <c r="D1391">
        <v>360000</v>
      </c>
      <c r="E1391">
        <v>201</v>
      </c>
      <c r="F1391" s="3">
        <v>217.20967842089772</v>
      </c>
    </row>
    <row r="1392" spans="1:6">
      <c r="A1392">
        <v>24</v>
      </c>
      <c r="B1392">
        <v>-89.341999999999999</v>
      </c>
      <c r="C1392">
        <v>1677</v>
      </c>
      <c r="D1392">
        <v>360000</v>
      </c>
      <c r="E1392">
        <v>220</v>
      </c>
      <c r="F1392" s="3">
        <v>202.54478427462578</v>
      </c>
    </row>
    <row r="1393" spans="1:6">
      <c r="A1393">
        <v>25</v>
      </c>
      <c r="B1393">
        <v>-89.234999999999999</v>
      </c>
      <c r="C1393">
        <v>1677</v>
      </c>
      <c r="D1393">
        <v>360000</v>
      </c>
      <c r="E1393">
        <v>204</v>
      </c>
      <c r="F1393" s="3">
        <v>194.17700165405719</v>
      </c>
    </row>
    <row r="1394" spans="1:6">
      <c r="A1394">
        <v>26</v>
      </c>
      <c r="B1394">
        <v>-89.13</v>
      </c>
      <c r="C1394">
        <v>1677</v>
      </c>
      <c r="D1394">
        <v>360000</v>
      </c>
      <c r="E1394">
        <v>199</v>
      </c>
      <c r="F1394" s="3">
        <v>189.70222324814387</v>
      </c>
    </row>
    <row r="1395" spans="1:6">
      <c r="A1395">
        <v>27</v>
      </c>
      <c r="B1395">
        <v>-89.016000000000005</v>
      </c>
      <c r="C1395">
        <v>1677</v>
      </c>
      <c r="D1395">
        <v>360000</v>
      </c>
      <c r="E1395">
        <v>170</v>
      </c>
      <c r="F1395" s="3">
        <v>187.7463032112797</v>
      </c>
    </row>
    <row r="1396" spans="1:6">
      <c r="A1396">
        <v>28</v>
      </c>
      <c r="B1396">
        <v>-88.896000000000001</v>
      </c>
      <c r="C1396">
        <v>1677</v>
      </c>
      <c r="D1396">
        <v>360000</v>
      </c>
      <c r="E1396">
        <v>176</v>
      </c>
      <c r="F1396" s="3">
        <v>187.69347276406862</v>
      </c>
    </row>
    <row r="1397" spans="1:6">
      <c r="A1397">
        <v>29</v>
      </c>
      <c r="B1397">
        <v>-88.790999999999997</v>
      </c>
      <c r="C1397">
        <v>1677</v>
      </c>
      <c r="D1397">
        <v>360000</v>
      </c>
      <c r="E1397">
        <v>185</v>
      </c>
      <c r="F1397" s="3">
        <v>188.58309860680907</v>
      </c>
    </row>
    <row r="1398" spans="1:6">
      <c r="A1398">
        <v>30</v>
      </c>
      <c r="B1398">
        <v>-88.671999999999997</v>
      </c>
      <c r="C1398">
        <v>1677</v>
      </c>
      <c r="D1398">
        <v>360000</v>
      </c>
      <c r="E1398">
        <v>205</v>
      </c>
      <c r="F1398" s="3">
        <v>190.11905879834049</v>
      </c>
    </row>
    <row r="1399" spans="1:6">
      <c r="A1399">
        <v>31</v>
      </c>
      <c r="B1399">
        <v>-88.56</v>
      </c>
      <c r="C1399">
        <v>1677</v>
      </c>
      <c r="D1399">
        <v>360000</v>
      </c>
      <c r="E1399">
        <v>184</v>
      </c>
      <c r="F1399" s="3">
        <v>191.80348698429484</v>
      </c>
    </row>
    <row r="1400" spans="1:6">
      <c r="A1400">
        <v>32</v>
      </c>
      <c r="B1400">
        <v>-88.451999999999998</v>
      </c>
      <c r="C1400">
        <v>1677</v>
      </c>
      <c r="D1400">
        <v>360000</v>
      </c>
      <c r="E1400">
        <v>202</v>
      </c>
      <c r="F1400" s="3">
        <v>193.52015202528315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67</v>
      </c>
    </row>
    <row r="1406" spans="1:6">
      <c r="A1406" t="s">
        <v>23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68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95</v>
      </c>
      <c r="B1418" t="s">
        <v>74</v>
      </c>
      <c r="C1418" t="s">
        <v>77</v>
      </c>
      <c r="D1418" t="s">
        <v>94</v>
      </c>
      <c r="E1418" t="s">
        <v>93</v>
      </c>
      <c r="F1418" t="s">
        <v>114</v>
      </c>
    </row>
    <row r="1419" spans="1:10">
      <c r="A1419">
        <v>1</v>
      </c>
      <c r="B1419">
        <v>-91.947999999999993</v>
      </c>
      <c r="C1419">
        <v>1692</v>
      </c>
      <c r="D1419">
        <v>360000</v>
      </c>
      <c r="E1419">
        <v>117</v>
      </c>
      <c r="F1419" s="3">
        <v>128.86868899124772</v>
      </c>
      <c r="J1419" t="s">
        <v>153</v>
      </c>
    </row>
    <row r="1420" spans="1:10">
      <c r="A1420">
        <v>2</v>
      </c>
      <c r="B1420">
        <v>-91.838999999999999</v>
      </c>
      <c r="C1420">
        <v>1692</v>
      </c>
      <c r="D1420">
        <v>360000</v>
      </c>
      <c r="E1420">
        <v>116</v>
      </c>
      <c r="F1420" s="3">
        <v>130.85239325884132</v>
      </c>
    </row>
    <row r="1421" spans="1:10">
      <c r="A1421">
        <v>3</v>
      </c>
      <c r="B1421">
        <v>-91.724000000000004</v>
      </c>
      <c r="C1421">
        <v>1692</v>
      </c>
      <c r="D1421">
        <v>360000</v>
      </c>
      <c r="E1421">
        <v>120</v>
      </c>
      <c r="F1421" s="3">
        <v>133.18446409662999</v>
      </c>
    </row>
    <row r="1422" spans="1:10">
      <c r="A1422">
        <v>4</v>
      </c>
      <c r="B1422">
        <v>-91.611999999999995</v>
      </c>
      <c r="C1422">
        <v>1692</v>
      </c>
      <c r="D1422">
        <v>360000</v>
      </c>
      <c r="E1422">
        <v>159</v>
      </c>
      <c r="F1422" s="3">
        <v>135.91386107483376</v>
      </c>
    </row>
    <row r="1423" spans="1:10">
      <c r="A1423">
        <v>5</v>
      </c>
      <c r="B1423">
        <v>-91.5</v>
      </c>
      <c r="C1423">
        <v>1692</v>
      </c>
      <c r="D1423">
        <v>360000</v>
      </c>
      <c r="E1423">
        <v>138</v>
      </c>
      <c r="F1423" s="3">
        <v>139.46322387769601</v>
      </c>
    </row>
    <row r="1424" spans="1:10">
      <c r="A1424">
        <v>6</v>
      </c>
      <c r="B1424">
        <v>-91.394000000000005</v>
      </c>
      <c r="C1424">
        <v>1692</v>
      </c>
      <c r="D1424">
        <v>360000</v>
      </c>
      <c r="E1424">
        <v>153</v>
      </c>
      <c r="F1424" s="3">
        <v>144.07599480696163</v>
      </c>
    </row>
    <row r="1425" spans="1:6">
      <c r="A1425">
        <v>7</v>
      </c>
      <c r="B1425">
        <v>-91.281000000000006</v>
      </c>
      <c r="C1425">
        <v>1692</v>
      </c>
      <c r="D1425">
        <v>360000</v>
      </c>
      <c r="E1425">
        <v>174</v>
      </c>
      <c r="F1425" s="3">
        <v>151.06300135331406</v>
      </c>
    </row>
    <row r="1426" spans="1:6">
      <c r="A1426">
        <v>8</v>
      </c>
      <c r="B1426">
        <v>-91.165000000000006</v>
      </c>
      <c r="C1426">
        <v>1692</v>
      </c>
      <c r="D1426">
        <v>360000</v>
      </c>
      <c r="E1426">
        <v>188</v>
      </c>
      <c r="F1426" s="3">
        <v>161.40032986429958</v>
      </c>
    </row>
    <row r="1427" spans="1:6">
      <c r="A1427">
        <v>9</v>
      </c>
      <c r="B1427">
        <v>-91.049000000000007</v>
      </c>
      <c r="C1427">
        <v>1692</v>
      </c>
      <c r="D1427">
        <v>360000</v>
      </c>
      <c r="E1427">
        <v>169</v>
      </c>
      <c r="F1427" s="3">
        <v>175.91653933081133</v>
      </c>
    </row>
    <row r="1428" spans="1:6">
      <c r="A1428">
        <v>10</v>
      </c>
      <c r="B1428">
        <v>-90.933999999999997</v>
      </c>
      <c r="C1428">
        <v>1692</v>
      </c>
      <c r="D1428">
        <v>360000</v>
      </c>
      <c r="E1428">
        <v>195</v>
      </c>
      <c r="F1428" s="3">
        <v>195.08499431605804</v>
      </c>
    </row>
    <row r="1429" spans="1:6">
      <c r="A1429">
        <v>11</v>
      </c>
      <c r="B1429">
        <v>-90.823999999999998</v>
      </c>
      <c r="C1429">
        <v>1692</v>
      </c>
      <c r="D1429">
        <v>360000</v>
      </c>
      <c r="E1429">
        <v>215</v>
      </c>
      <c r="F1429" s="3">
        <v>217.83393016505175</v>
      </c>
    </row>
    <row r="1430" spans="1:6">
      <c r="A1430">
        <v>12</v>
      </c>
      <c r="B1430">
        <v>-90.709000000000003</v>
      </c>
      <c r="C1430">
        <v>1692</v>
      </c>
      <c r="D1430">
        <v>360000</v>
      </c>
      <c r="E1430">
        <v>238</v>
      </c>
      <c r="F1430" s="3">
        <v>245.20084172589603</v>
      </c>
    </row>
    <row r="1431" spans="1:6">
      <c r="A1431">
        <v>13</v>
      </c>
      <c r="B1431">
        <v>-90.594999999999999</v>
      </c>
      <c r="C1431">
        <v>1692</v>
      </c>
      <c r="D1431">
        <v>360000</v>
      </c>
      <c r="E1431">
        <v>250</v>
      </c>
      <c r="F1431" s="3">
        <v>273.77247407726225</v>
      </c>
    </row>
    <row r="1432" spans="1:6">
      <c r="A1432">
        <v>14</v>
      </c>
      <c r="B1432">
        <v>-90.486999999999995</v>
      </c>
      <c r="C1432">
        <v>1692</v>
      </c>
      <c r="D1432">
        <v>360000</v>
      </c>
      <c r="E1432">
        <v>290</v>
      </c>
      <c r="F1432" s="3">
        <v>299.31900098306386</v>
      </c>
    </row>
    <row r="1433" spans="1:6">
      <c r="A1433">
        <v>15</v>
      </c>
      <c r="B1433">
        <v>-90.372</v>
      </c>
      <c r="C1433">
        <v>1692</v>
      </c>
      <c r="D1433">
        <v>360000</v>
      </c>
      <c r="E1433">
        <v>339</v>
      </c>
      <c r="F1433" s="3">
        <v>321.43860708531753</v>
      </c>
    </row>
    <row r="1434" spans="1:6">
      <c r="A1434">
        <v>16</v>
      </c>
      <c r="B1434">
        <v>-90.256</v>
      </c>
      <c r="C1434">
        <v>1692</v>
      </c>
      <c r="D1434">
        <v>360000</v>
      </c>
      <c r="E1434">
        <v>334</v>
      </c>
      <c r="F1434" s="3">
        <v>335.19299509027172</v>
      </c>
    </row>
    <row r="1435" spans="1:6">
      <c r="A1435">
        <v>17</v>
      </c>
      <c r="B1435">
        <v>-90.14</v>
      </c>
      <c r="C1435">
        <v>1692</v>
      </c>
      <c r="D1435">
        <v>360000</v>
      </c>
      <c r="E1435">
        <v>343</v>
      </c>
      <c r="F1435" s="3">
        <v>338.27570176365941</v>
      </c>
    </row>
    <row r="1436" spans="1:6">
      <c r="A1436">
        <v>18</v>
      </c>
      <c r="B1436">
        <v>-90.025000000000006</v>
      </c>
      <c r="C1436">
        <v>1692</v>
      </c>
      <c r="D1436">
        <v>360000</v>
      </c>
      <c r="E1436">
        <v>394</v>
      </c>
      <c r="F1436" s="3">
        <v>330.58486644753879</v>
      </c>
    </row>
    <row r="1437" spans="1:6">
      <c r="A1437">
        <v>19</v>
      </c>
      <c r="B1437">
        <v>-89.918999999999997</v>
      </c>
      <c r="C1437">
        <v>1692</v>
      </c>
      <c r="D1437">
        <v>360000</v>
      </c>
      <c r="E1437">
        <v>313</v>
      </c>
      <c r="F1437" s="3">
        <v>315.43735066669171</v>
      </c>
    </row>
    <row r="1438" spans="1:6">
      <c r="A1438">
        <v>20</v>
      </c>
      <c r="B1438">
        <v>-89.805999999999997</v>
      </c>
      <c r="C1438">
        <v>1692</v>
      </c>
      <c r="D1438">
        <v>360000</v>
      </c>
      <c r="E1438">
        <v>275</v>
      </c>
      <c r="F1438" s="3">
        <v>293.52221175789452</v>
      </c>
    </row>
    <row r="1439" spans="1:6">
      <c r="A1439">
        <v>21</v>
      </c>
      <c r="B1439">
        <v>-89.691000000000003</v>
      </c>
      <c r="C1439">
        <v>1692</v>
      </c>
      <c r="D1439">
        <v>360000</v>
      </c>
      <c r="E1439">
        <v>239</v>
      </c>
      <c r="F1439" s="3">
        <v>268.5961756096259</v>
      </c>
    </row>
    <row r="1440" spans="1:6">
      <c r="A1440">
        <v>22</v>
      </c>
      <c r="B1440">
        <v>-89.576999999999998</v>
      </c>
      <c r="C1440">
        <v>1692</v>
      </c>
      <c r="D1440">
        <v>360000</v>
      </c>
      <c r="E1440">
        <v>242</v>
      </c>
      <c r="F1440" s="3">
        <v>244.59956374813825</v>
      </c>
    </row>
    <row r="1441" spans="1:6">
      <c r="A1441">
        <v>23</v>
      </c>
      <c r="B1441">
        <v>-89.457999999999998</v>
      </c>
      <c r="C1441">
        <v>1692</v>
      </c>
      <c r="D1441">
        <v>360000</v>
      </c>
      <c r="E1441">
        <v>217</v>
      </c>
      <c r="F1441" s="3">
        <v>222.95614861613393</v>
      </c>
    </row>
    <row r="1442" spans="1:6">
      <c r="A1442">
        <v>24</v>
      </c>
      <c r="B1442">
        <v>-89.341999999999999</v>
      </c>
      <c r="C1442">
        <v>1692</v>
      </c>
      <c r="D1442">
        <v>360000</v>
      </c>
      <c r="E1442">
        <v>211</v>
      </c>
      <c r="F1442" s="3">
        <v>206.58298680237826</v>
      </c>
    </row>
    <row r="1443" spans="1:6">
      <c r="A1443">
        <v>25</v>
      </c>
      <c r="B1443">
        <v>-89.234999999999999</v>
      </c>
      <c r="C1443">
        <v>1692</v>
      </c>
      <c r="D1443">
        <v>360000</v>
      </c>
      <c r="E1443">
        <v>205</v>
      </c>
      <c r="F1443" s="3">
        <v>195.82722396629097</v>
      </c>
    </row>
    <row r="1444" spans="1:6">
      <c r="A1444">
        <v>26</v>
      </c>
      <c r="B1444">
        <v>-89.13</v>
      </c>
      <c r="C1444">
        <v>1692</v>
      </c>
      <c r="D1444">
        <v>360000</v>
      </c>
      <c r="E1444">
        <v>207</v>
      </c>
      <c r="F1444" s="3">
        <v>188.90842568522552</v>
      </c>
    </row>
    <row r="1445" spans="1:6">
      <c r="A1445">
        <v>27</v>
      </c>
      <c r="B1445">
        <v>-89.016000000000005</v>
      </c>
      <c r="C1445">
        <v>1692</v>
      </c>
      <c r="D1445">
        <v>360000</v>
      </c>
      <c r="E1445">
        <v>200</v>
      </c>
      <c r="F1445" s="3">
        <v>184.66204868808802</v>
      </c>
    </row>
    <row r="1446" spans="1:6">
      <c r="A1446">
        <v>28</v>
      </c>
      <c r="B1446">
        <v>-88.896000000000001</v>
      </c>
      <c r="C1446">
        <v>1692</v>
      </c>
      <c r="D1446">
        <v>360000</v>
      </c>
      <c r="E1446">
        <v>199</v>
      </c>
      <c r="F1446" s="3">
        <v>182.83523619639297</v>
      </c>
    </row>
    <row r="1447" spans="1:6">
      <c r="A1447">
        <v>29</v>
      </c>
      <c r="B1447">
        <v>-88.790999999999997</v>
      </c>
      <c r="C1447">
        <v>1692</v>
      </c>
      <c r="D1447">
        <v>360000</v>
      </c>
      <c r="E1447">
        <v>190</v>
      </c>
      <c r="F1447" s="3">
        <v>182.69956246325955</v>
      </c>
    </row>
    <row r="1448" spans="1:6">
      <c r="A1448">
        <v>30</v>
      </c>
      <c r="B1448">
        <v>-88.671999999999997</v>
      </c>
      <c r="C1448">
        <v>1692</v>
      </c>
      <c r="D1448">
        <v>360000</v>
      </c>
      <c r="E1448">
        <v>186</v>
      </c>
      <c r="F1448" s="3">
        <v>183.53846344410289</v>
      </c>
    </row>
    <row r="1449" spans="1:6">
      <c r="A1449">
        <v>31</v>
      </c>
      <c r="B1449">
        <v>-88.56</v>
      </c>
      <c r="C1449">
        <v>1692</v>
      </c>
      <c r="D1449">
        <v>360000</v>
      </c>
      <c r="E1449">
        <v>161</v>
      </c>
      <c r="F1449" s="3">
        <v>184.87218163146909</v>
      </c>
    </row>
    <row r="1450" spans="1:6">
      <c r="A1450">
        <v>32</v>
      </c>
      <c r="B1450">
        <v>-88.451999999999998</v>
      </c>
      <c r="C1450">
        <v>1692</v>
      </c>
      <c r="D1450">
        <v>360000</v>
      </c>
      <c r="E1450">
        <v>167</v>
      </c>
      <c r="F1450" s="3">
        <v>186.41815308797254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0"/>
  <sheetViews>
    <sheetView workbookViewId="0">
      <selection activeCell="A2" sqref="A2"/>
    </sheetView>
  </sheetViews>
  <sheetFormatPr baseColWidth="10" defaultColWidth="8.83203125" defaultRowHeight="14" x14ac:dyDescent="0"/>
  <sheetData>
    <row r="1" spans="1:31">
      <c r="A1" t="s">
        <v>80</v>
      </c>
      <c r="B1" t="str">
        <f>Strains!A1</f>
        <v>Run</v>
      </c>
      <c r="C1" t="str">
        <f>Strains!B1</f>
        <v>Record</v>
      </c>
      <c r="D1" t="str">
        <f>Strains!C1</f>
        <v>File</v>
      </c>
      <c r="E1" t="str">
        <f>Strains!D1</f>
        <v>Date/Time</v>
      </c>
      <c r="F1" t="str">
        <f>Strains!E1</f>
        <v>2TM</v>
      </c>
      <c r="G1" t="str">
        <f>Strains!F1</f>
        <v>TMFR</v>
      </c>
      <c r="H1" t="str">
        <f>Strains!G1</f>
        <v>PSI</v>
      </c>
      <c r="I1" t="str">
        <f>Strains!H1</f>
        <v>PHI</v>
      </c>
      <c r="J1" t="str">
        <f>Strains!I1</f>
        <v>DSRD</v>
      </c>
      <c r="K1" t="str">
        <f>Strains!J1</f>
        <v>XPOS</v>
      </c>
      <c r="L1" t="str">
        <f>Strains!K1</f>
        <v>YPOS</v>
      </c>
      <c r="M1" t="str">
        <f>Strains!L1</f>
        <v>ZPOS</v>
      </c>
      <c r="N1" t="str">
        <f>Strains!M1</f>
        <v>DSTD</v>
      </c>
      <c r="O1" t="str">
        <f>Strains!N1</f>
        <v>OSC</v>
      </c>
      <c r="P1" t="str">
        <f>Strains!O1</f>
        <v># points</v>
      </c>
      <c r="Q1" t="str">
        <f>Strains!P1</f>
        <v>Monitor</v>
      </c>
      <c r="R1" t="str">
        <f>Strains!Q1</f>
        <v>Time(s)</v>
      </c>
      <c r="S1" t="str">
        <f>Strains!R1</f>
        <v>Max</v>
      </c>
      <c r="T1" t="str">
        <f>Strains!S1</f>
        <v>Min</v>
      </c>
      <c r="U1" t="str">
        <f>Strains!T1</f>
        <v>I</v>
      </c>
      <c r="V1" t="str">
        <f>Strains!U1</f>
        <v>DI</v>
      </c>
      <c r="W1" t="str">
        <f>Strains!V1</f>
        <v>f</v>
      </c>
      <c r="X1" t="str">
        <f>Strains!W1</f>
        <v>Df</v>
      </c>
      <c r="Y1" t="str">
        <f>Strains!X1</f>
        <v>FWHM</v>
      </c>
      <c r="Z1" t="str">
        <f>Strains!Y1</f>
        <v>DFWHM</v>
      </c>
      <c r="AA1" t="str">
        <f>Strains!Z1</f>
        <v>Bkgd</v>
      </c>
      <c r="AB1" t="str">
        <f>Strains!AA1</f>
        <v>DBkgd</v>
      </c>
      <c r="AC1" t="str">
        <f>Strains!AB1</f>
        <v>Slope</v>
      </c>
      <c r="AD1" t="str">
        <f>Strains!AC1</f>
        <v>DSlope</v>
      </c>
      <c r="AE1" t="str">
        <f>Strains!AD1</f>
        <v>c2</v>
      </c>
    </row>
    <row r="2" spans="1:31">
      <c r="A2">
        <f>C2</f>
        <v>1</v>
      </c>
      <c r="B2">
        <f>Strains!A2</f>
        <v>1</v>
      </c>
      <c r="C2">
        <f>Strains!B2</f>
        <v>1</v>
      </c>
      <c r="D2">
        <f>Strains!C2</f>
        <v>980046</v>
      </c>
      <c r="E2">
        <f>Strains!D2</f>
        <v>41640.971155324078</v>
      </c>
      <c r="F2">
        <f>Strains!E2</f>
        <v>71.88</v>
      </c>
      <c r="G2">
        <f>Strains!F2</f>
        <v>35.94</v>
      </c>
      <c r="H2">
        <f>Strains!G2</f>
        <v>-45</v>
      </c>
      <c r="I2">
        <f>Strains!H2</f>
        <v>-90.2</v>
      </c>
      <c r="J2">
        <f>Strains!I2</f>
        <v>12.5</v>
      </c>
      <c r="K2">
        <f>Strains!J2</f>
        <v>-170.02099999999999</v>
      </c>
      <c r="L2">
        <f>Strains!K2</f>
        <v>-15.54</v>
      </c>
      <c r="M2">
        <f>Strains!L2</f>
        <v>150</v>
      </c>
      <c r="N2">
        <f>Strains!M2</f>
        <v>0</v>
      </c>
      <c r="O2" t="str">
        <f>Strains!N2</f>
        <v>OFF</v>
      </c>
      <c r="P2">
        <f>Strains!O2</f>
        <v>32</v>
      </c>
      <c r="Q2">
        <f>Strains!P2</f>
        <v>120000</v>
      </c>
      <c r="R2">
        <f>Strains!Q2</f>
        <v>559</v>
      </c>
      <c r="S2">
        <f>Strains!R2</f>
        <v>263</v>
      </c>
      <c r="T2">
        <f>Strains!S2</f>
        <v>29</v>
      </c>
      <c r="U2">
        <f>Strains!T2</f>
        <v>14.979279293091833</v>
      </c>
      <c r="V2">
        <f>Strains!U2</f>
        <v>0.69758217420902746</v>
      </c>
      <c r="W2">
        <f>Strains!V2</f>
        <v>-90.316432851774749</v>
      </c>
      <c r="X2">
        <f>Strains!W2</f>
        <v>1.5236062354525076E-2</v>
      </c>
      <c r="Y2">
        <f>Strains!X2</f>
        <v>0.8120487577833837</v>
      </c>
      <c r="Z2">
        <f>Strains!Y2</f>
        <v>3.5263492743116784E-2</v>
      </c>
      <c r="AA2">
        <f>Strains!Z2</f>
        <v>3.248076231409931</v>
      </c>
      <c r="AB2">
        <f>Strains!AA2</f>
        <v>0.25203842755742345</v>
      </c>
      <c r="AC2">
        <f>Strains!AB2</f>
        <v>0.31220304258658405</v>
      </c>
      <c r="AD2">
        <f>Strains!AC2</f>
        <v>0.11227029172718841</v>
      </c>
      <c r="AE2">
        <f>Strains!AD2</f>
        <v>1.2178252912242955</v>
      </c>
    </row>
    <row r="3" spans="1:31">
      <c r="A3">
        <f t="shared" ref="A3:A30" si="0">C3</f>
        <v>2</v>
      </c>
      <c r="B3">
        <f>Strains!A3</f>
        <v>2</v>
      </c>
      <c r="C3">
        <f>Strains!B3</f>
        <v>2</v>
      </c>
      <c r="D3">
        <f>Strains!C3</f>
        <v>980046</v>
      </c>
      <c r="E3">
        <f>Strains!D3</f>
        <v>41640.9779837963</v>
      </c>
      <c r="F3">
        <f>Strains!E3</f>
        <v>71.88</v>
      </c>
      <c r="G3">
        <f>Strains!F3</f>
        <v>35.94</v>
      </c>
      <c r="H3">
        <f>Strains!G3</f>
        <v>-45</v>
      </c>
      <c r="I3">
        <f>Strains!H3</f>
        <v>-90.2</v>
      </c>
      <c r="J3">
        <f>Strains!I3</f>
        <v>12.5</v>
      </c>
      <c r="K3">
        <f>Strains!J3</f>
        <v>-169.59100000000001</v>
      </c>
      <c r="L3">
        <f>Strains!K3</f>
        <v>-15.58</v>
      </c>
      <c r="M3">
        <f>Strains!L3</f>
        <v>141.60499999999999</v>
      </c>
      <c r="N3">
        <f>Strains!M3</f>
        <v>0</v>
      </c>
      <c r="O3" t="str">
        <f>Strains!N3</f>
        <v>OFF</v>
      </c>
      <c r="P3">
        <f>Strains!O3</f>
        <v>32</v>
      </c>
      <c r="Q3">
        <f>Strains!P3</f>
        <v>120000</v>
      </c>
      <c r="R3">
        <f>Strains!Q3</f>
        <v>563</v>
      </c>
      <c r="S3">
        <f>Strains!R3</f>
        <v>263</v>
      </c>
      <c r="T3">
        <f>Strains!S3</f>
        <v>37</v>
      </c>
      <c r="U3">
        <f>Strains!T3</f>
        <v>13.425918627662414</v>
      </c>
      <c r="V3">
        <f>Strains!U3</f>
        <v>0.61804099942441937</v>
      </c>
      <c r="W3">
        <f>Strains!V3</f>
        <v>-90.345937763197455</v>
      </c>
      <c r="X3">
        <f>Strains!W3</f>
        <v>1.3913409436742432E-2</v>
      </c>
      <c r="Y3">
        <f>Strains!X3</f>
        <v>0.74256954965857824</v>
      </c>
      <c r="Z3">
        <f>Strains!Y3</f>
        <v>3.2334161034837453E-2</v>
      </c>
      <c r="AA3">
        <f>Strains!Z3</f>
        <v>3.6408340936993198</v>
      </c>
      <c r="AB3">
        <f>Strains!AA3</f>
        <v>0.22940781653585679</v>
      </c>
      <c r="AC3">
        <f>Strains!AB3</f>
        <v>0.13824213116314737</v>
      </c>
      <c r="AD3">
        <f>Strains!AC3</f>
        <v>9.9540022385535248E-2</v>
      </c>
      <c r="AE3">
        <f>Strains!AD3</f>
        <v>1.1207553951162499</v>
      </c>
    </row>
    <row r="4" spans="1:31">
      <c r="A4">
        <f t="shared" si="0"/>
        <v>3</v>
      </c>
      <c r="B4">
        <f>Strains!A4</f>
        <v>3</v>
      </c>
      <c r="C4">
        <f>Strains!B4</f>
        <v>3</v>
      </c>
      <c r="D4">
        <f>Strains!C4</f>
        <v>980046</v>
      </c>
      <c r="E4">
        <f>Strains!D4</f>
        <v>41640.984684143521</v>
      </c>
      <c r="F4">
        <f>Strains!E4</f>
        <v>71.88</v>
      </c>
      <c r="G4">
        <f>Strains!F4</f>
        <v>35.94</v>
      </c>
      <c r="H4">
        <f>Strains!G4</f>
        <v>-45</v>
      </c>
      <c r="I4">
        <f>Strains!H4</f>
        <v>-90.2</v>
      </c>
      <c r="J4">
        <f>Strains!I4</f>
        <v>12.5</v>
      </c>
      <c r="K4">
        <f>Strains!J4</f>
        <v>-169.73400000000001</v>
      </c>
      <c r="L4">
        <f>Strains!K4</f>
        <v>-15.58</v>
      </c>
      <c r="M4">
        <f>Strains!L4</f>
        <v>131.32</v>
      </c>
      <c r="N4">
        <f>Strains!M4</f>
        <v>0</v>
      </c>
      <c r="O4" t="str">
        <f>Strains!N4</f>
        <v>OFF</v>
      </c>
      <c r="P4">
        <f>Strains!O4</f>
        <v>32</v>
      </c>
      <c r="Q4">
        <f>Strains!P4</f>
        <v>120000</v>
      </c>
      <c r="R4">
        <f>Strains!Q4</f>
        <v>562</v>
      </c>
      <c r="S4">
        <f>Strains!R4</f>
        <v>276</v>
      </c>
      <c r="T4">
        <f>Strains!S4</f>
        <v>28</v>
      </c>
      <c r="U4">
        <f>Strains!T4</f>
        <v>12.699328756365214</v>
      </c>
      <c r="V4">
        <f>Strains!U4</f>
        <v>0.78326628038686852</v>
      </c>
      <c r="W4">
        <f>Strains!V4</f>
        <v>-90.318541710306036</v>
      </c>
      <c r="X4">
        <f>Strains!W4</f>
        <v>1.7950679306014062E-2</v>
      </c>
      <c r="Y4">
        <f>Strains!X4</f>
        <v>0.72375972178054016</v>
      </c>
      <c r="Z4">
        <f>Strains!Y4</f>
        <v>4.1904552305796323E-2</v>
      </c>
      <c r="AA4">
        <f>Strains!Z4</f>
        <v>3.2551668808992504</v>
      </c>
      <c r="AB4">
        <f>Strains!AA4</f>
        <v>0.27065080818068316</v>
      </c>
      <c r="AC4">
        <f>Strains!AB4</f>
        <v>0.2697330089514518</v>
      </c>
      <c r="AD4">
        <f>Strains!AC4</f>
        <v>0.12286431213225218</v>
      </c>
      <c r="AE4">
        <f>Strains!AD4</f>
        <v>1.4479699294214563</v>
      </c>
    </row>
    <row r="5" spans="1:31">
      <c r="A5">
        <f t="shared" si="0"/>
        <v>4</v>
      </c>
      <c r="B5">
        <f>Strains!A5</f>
        <v>4</v>
      </c>
      <c r="C5">
        <f>Strains!B5</f>
        <v>4</v>
      </c>
      <c r="D5">
        <f>Strains!C5</f>
        <v>980046</v>
      </c>
      <c r="E5">
        <f>Strains!D5</f>
        <v>41640.991296643515</v>
      </c>
      <c r="F5">
        <f>Strains!E5</f>
        <v>71.88</v>
      </c>
      <c r="G5">
        <f>Strains!F5</f>
        <v>35.94</v>
      </c>
      <c r="H5">
        <f>Strains!G5</f>
        <v>-45</v>
      </c>
      <c r="I5">
        <f>Strains!H5</f>
        <v>-90.2</v>
      </c>
      <c r="J5">
        <f>Strains!I5</f>
        <v>12.5</v>
      </c>
      <c r="K5">
        <f>Strains!J5</f>
        <v>-168.559</v>
      </c>
      <c r="L5">
        <f>Strains!K5</f>
        <v>-15.62</v>
      </c>
      <c r="M5">
        <f>Strains!L5</f>
        <v>120.44</v>
      </c>
      <c r="N5">
        <f>Strains!M5</f>
        <v>0</v>
      </c>
      <c r="O5" t="str">
        <f>Strains!N5</f>
        <v>OFF</v>
      </c>
      <c r="P5">
        <f>Strains!O5</f>
        <v>32</v>
      </c>
      <c r="Q5">
        <f>Strains!P5</f>
        <v>120000</v>
      </c>
      <c r="R5">
        <f>Strains!Q5</f>
        <v>562</v>
      </c>
      <c r="S5">
        <f>Strains!R5</f>
        <v>255</v>
      </c>
      <c r="T5">
        <f>Strains!S5</f>
        <v>38</v>
      </c>
      <c r="U5">
        <f>Strains!T5</f>
        <v>14.891008775010514</v>
      </c>
      <c r="V5">
        <f>Strains!U5</f>
        <v>0.68425621055115349</v>
      </c>
      <c r="W5">
        <f>Strains!V5</f>
        <v>-90.293423875327022</v>
      </c>
      <c r="X5">
        <f>Strains!W5</f>
        <v>1.7444977079140715E-2</v>
      </c>
      <c r="Y5">
        <f>Strains!X5</f>
        <v>0.92850704556551289</v>
      </c>
      <c r="Z5">
        <f>Strains!Y5</f>
        <v>4.2843065837668302E-2</v>
      </c>
      <c r="AA5">
        <f>Strains!Z5</f>
        <v>4.2494216199843899</v>
      </c>
      <c r="AB5">
        <f>Strains!AA5</f>
        <v>0.30478035974015344</v>
      </c>
      <c r="AC5">
        <f>Strains!AB5</f>
        <v>0.10951529438714384</v>
      </c>
      <c r="AD5">
        <f>Strains!AC5</f>
        <v>0.12741559349500983</v>
      </c>
      <c r="AE5">
        <f>Strains!AD5</f>
        <v>1.1569078281507172</v>
      </c>
    </row>
    <row r="6" spans="1:31">
      <c r="A6">
        <f t="shared" si="0"/>
        <v>5</v>
      </c>
      <c r="B6">
        <f>Strains!A6</f>
        <v>5</v>
      </c>
      <c r="C6">
        <f>Strains!B6</f>
        <v>5</v>
      </c>
      <c r="D6">
        <f>Strains!C6</f>
        <v>980046</v>
      </c>
      <c r="E6">
        <f>Strains!D6</f>
        <v>41640.997902314812</v>
      </c>
      <c r="F6">
        <f>Strains!E6</f>
        <v>71.88</v>
      </c>
      <c r="G6">
        <f>Strains!F6</f>
        <v>35.94</v>
      </c>
      <c r="H6">
        <f>Strains!G6</f>
        <v>-45</v>
      </c>
      <c r="I6">
        <f>Strains!H6</f>
        <v>-90.2</v>
      </c>
      <c r="J6">
        <f>Strains!I6</f>
        <v>12.5</v>
      </c>
      <c r="K6">
        <f>Strains!J6</f>
        <v>-168.755</v>
      </c>
      <c r="L6">
        <f>Strains!K6</f>
        <v>-15.625</v>
      </c>
      <c r="M6">
        <f>Strains!L6</f>
        <v>111.03</v>
      </c>
      <c r="N6">
        <f>Strains!M6</f>
        <v>0</v>
      </c>
      <c r="O6" t="str">
        <f>Strains!N6</f>
        <v>OFF</v>
      </c>
      <c r="P6">
        <f>Strains!O6</f>
        <v>32</v>
      </c>
      <c r="Q6">
        <f>Strains!P6</f>
        <v>120000</v>
      </c>
      <c r="R6">
        <f>Strains!Q6</f>
        <v>559</v>
      </c>
      <c r="S6">
        <f>Strains!R6</f>
        <v>266</v>
      </c>
      <c r="T6">
        <f>Strains!S6</f>
        <v>39</v>
      </c>
      <c r="U6">
        <f>Strains!T6</f>
        <v>14.562817889511271</v>
      </c>
      <c r="V6">
        <f>Strains!U6</f>
        <v>0.66072861703246755</v>
      </c>
      <c r="W6">
        <f>Strains!V6</f>
        <v>-90.331763035701712</v>
      </c>
      <c r="X6">
        <f>Strains!W6</f>
        <v>1.7104751311861864E-2</v>
      </c>
      <c r="Y6">
        <f>Strains!X6</f>
        <v>0.91281178015296982</v>
      </c>
      <c r="Z6">
        <f>Strains!Y6</f>
        <v>4.154228449008069E-2</v>
      </c>
      <c r="AA6">
        <f>Strains!Z6</f>
        <v>3.8938703105673</v>
      </c>
      <c r="AB6">
        <f>Strains!AA6</f>
        <v>0.29191272145078523</v>
      </c>
      <c r="AC6">
        <f>Strains!AB6</f>
        <v>0.22330697772760694</v>
      </c>
      <c r="AD6">
        <f>Strains!AC6</f>
        <v>0.12305112066070324</v>
      </c>
      <c r="AE6">
        <f>Strains!AD6</f>
        <v>1.1399935724183952</v>
      </c>
    </row>
    <row r="7" spans="1:31">
      <c r="A7">
        <f t="shared" si="0"/>
        <v>6</v>
      </c>
      <c r="B7">
        <f>Strains!A7</f>
        <v>6</v>
      </c>
      <c r="C7">
        <f>Strains!B7</f>
        <v>6</v>
      </c>
      <c r="D7">
        <f>Strains!C7</f>
        <v>980046</v>
      </c>
      <c r="E7">
        <f>Strains!D7</f>
        <v>41641.004478587965</v>
      </c>
      <c r="F7">
        <f>Strains!E7</f>
        <v>71.88</v>
      </c>
      <c r="G7">
        <f>Strains!F7</f>
        <v>35.94</v>
      </c>
      <c r="H7">
        <f>Strains!G7</f>
        <v>-45</v>
      </c>
      <c r="I7">
        <f>Strains!H7</f>
        <v>-90.2</v>
      </c>
      <c r="J7">
        <f>Strains!I7</f>
        <v>12.5</v>
      </c>
      <c r="K7">
        <f>Strains!J7</f>
        <v>-168.56100000000001</v>
      </c>
      <c r="L7">
        <f>Strains!K7</f>
        <v>-15.625</v>
      </c>
      <c r="M7">
        <f>Strains!L7</f>
        <v>102.065</v>
      </c>
      <c r="N7">
        <f>Strains!M7</f>
        <v>0</v>
      </c>
      <c r="O7" t="str">
        <f>Strains!N7</f>
        <v>OFF</v>
      </c>
      <c r="P7">
        <f>Strains!O7</f>
        <v>32</v>
      </c>
      <c r="Q7">
        <f>Strains!P7</f>
        <v>120000</v>
      </c>
      <c r="R7">
        <f>Strains!Q7</f>
        <v>556</v>
      </c>
      <c r="S7">
        <f>Strains!R7</f>
        <v>246</v>
      </c>
      <c r="T7">
        <f>Strains!S7</f>
        <v>34</v>
      </c>
      <c r="U7">
        <f>Strains!T7</f>
        <v>14.098305588814085</v>
      </c>
      <c r="V7">
        <f>Strains!U7</f>
        <v>0.74277446640311773</v>
      </c>
      <c r="W7">
        <f>Strains!V7</f>
        <v>-90.311438724831135</v>
      </c>
      <c r="X7">
        <f>Strains!W7</f>
        <v>2.2140899814190214E-2</v>
      </c>
      <c r="Y7">
        <f>Strains!X7</f>
        <v>0.99692897163653738</v>
      </c>
      <c r="Z7">
        <f>Strains!Y7</f>
        <v>5.451576169987804E-2</v>
      </c>
      <c r="AA7">
        <f>Strains!Z7</f>
        <v>4.2641335568427063</v>
      </c>
      <c r="AB7">
        <f>Strains!AA7</f>
        <v>0.3679446066741352</v>
      </c>
      <c r="AC7">
        <f>Strains!AB7</f>
        <v>0.19954311431980171</v>
      </c>
      <c r="AD7">
        <f>Strains!AC7</f>
        <v>0.1518692857865728</v>
      </c>
      <c r="AE7">
        <f>Strains!AD7</f>
        <v>1.2779801404411972</v>
      </c>
    </row>
    <row r="8" spans="1:31">
      <c r="A8">
        <f t="shared" si="0"/>
        <v>7</v>
      </c>
      <c r="B8">
        <f>Strains!A8</f>
        <v>7</v>
      </c>
      <c r="C8">
        <f>Strains!B8</f>
        <v>7</v>
      </c>
      <c r="D8">
        <f>Strains!C8</f>
        <v>980046</v>
      </c>
      <c r="E8">
        <f>Strains!D8</f>
        <v>41641.011019791666</v>
      </c>
      <c r="F8">
        <f>Strains!E8</f>
        <v>71.88</v>
      </c>
      <c r="G8">
        <f>Strains!F8</f>
        <v>35.94</v>
      </c>
      <c r="H8">
        <f>Strains!G8</f>
        <v>-45</v>
      </c>
      <c r="I8">
        <f>Strains!H8</f>
        <v>-90.2</v>
      </c>
      <c r="J8">
        <f>Strains!I8</f>
        <v>12.5</v>
      </c>
      <c r="K8">
        <f>Strains!J8</f>
        <v>-170.21100000000001</v>
      </c>
      <c r="L8">
        <f>Strains!K8</f>
        <v>-15.71</v>
      </c>
      <c r="M8">
        <f>Strains!L8</f>
        <v>90.885000000000005</v>
      </c>
      <c r="N8">
        <f>Strains!M8</f>
        <v>0</v>
      </c>
      <c r="O8" t="str">
        <f>Strains!N8</f>
        <v>OFF</v>
      </c>
      <c r="P8">
        <f>Strains!O8</f>
        <v>32</v>
      </c>
      <c r="Q8">
        <f>Strains!P8</f>
        <v>360000</v>
      </c>
      <c r="R8">
        <f>Strains!Q8</f>
        <v>1684</v>
      </c>
      <c r="S8">
        <f>Strains!R8</f>
        <v>320</v>
      </c>
      <c r="T8">
        <f>Strains!S8</f>
        <v>123</v>
      </c>
      <c r="U8">
        <f>Strains!T8</f>
        <v>3.8297367539536276</v>
      </c>
      <c r="V8">
        <f>Strains!U8</f>
        <v>0.24842504304852348</v>
      </c>
      <c r="W8">
        <f>Strains!V8</f>
        <v>-90.25737287021856</v>
      </c>
      <c r="X8">
        <f>Strains!W8</f>
        <v>2.7125345090344685E-2</v>
      </c>
      <c r="Y8">
        <f>Strains!X8</f>
        <v>0.93537556511269804</v>
      </c>
      <c r="Z8">
        <f>Strains!Y8</f>
        <v>7.0968538466529618E-2</v>
      </c>
      <c r="AA8">
        <f>Strains!Z8</f>
        <v>3.7335665780711271</v>
      </c>
      <c r="AB8">
        <f>Strains!AA8</f>
        <v>0.14868853382274244</v>
      </c>
      <c r="AC8">
        <f>Strains!AB8</f>
        <v>0.36320514400393117</v>
      </c>
      <c r="AD8">
        <f>Strains!AC8</f>
        <v>6.609737812790184E-2</v>
      </c>
      <c r="AE8">
        <f>Strains!AD8</f>
        <v>1.0559769846689393</v>
      </c>
    </row>
    <row r="9" spans="1:31">
      <c r="A9">
        <f t="shared" si="0"/>
        <v>8</v>
      </c>
      <c r="B9">
        <f>Strains!A9</f>
        <v>8</v>
      </c>
      <c r="C9">
        <f>Strains!B9</f>
        <v>8</v>
      </c>
      <c r="D9">
        <f>Strains!C9</f>
        <v>980046</v>
      </c>
      <c r="E9">
        <f>Strains!D9</f>
        <v>41641.030614120369</v>
      </c>
      <c r="F9">
        <f>Strains!E9</f>
        <v>71.88</v>
      </c>
      <c r="G9">
        <f>Strains!F9</f>
        <v>35.94</v>
      </c>
      <c r="H9">
        <f>Strains!G9</f>
        <v>-45</v>
      </c>
      <c r="I9">
        <f>Strains!H9</f>
        <v>-90.2</v>
      </c>
      <c r="J9">
        <f>Strains!I9</f>
        <v>12.5</v>
      </c>
      <c r="K9">
        <f>Strains!J9</f>
        <v>-170.40700000000001</v>
      </c>
      <c r="L9">
        <f>Strains!K9</f>
        <v>-15.71</v>
      </c>
      <c r="M9">
        <f>Strains!L9</f>
        <v>81.954999999999998</v>
      </c>
      <c r="N9">
        <f>Strains!M9</f>
        <v>0</v>
      </c>
      <c r="O9" t="str">
        <f>Strains!N9</f>
        <v>OFF</v>
      </c>
      <c r="P9">
        <f>Strains!O9</f>
        <v>32</v>
      </c>
      <c r="Q9">
        <f>Strains!P9</f>
        <v>120000</v>
      </c>
      <c r="R9">
        <f>Strains!Q9</f>
        <v>562</v>
      </c>
      <c r="S9">
        <f>Strains!R9</f>
        <v>248</v>
      </c>
      <c r="T9">
        <f>Strains!S9</f>
        <v>36</v>
      </c>
      <c r="U9">
        <f>Strains!T9</f>
        <v>12.952044994521234</v>
      </c>
      <c r="V9">
        <f>Strains!U9</f>
        <v>0.67342120141990736</v>
      </c>
      <c r="W9">
        <f>Strains!V9</f>
        <v>-90.273366945521772</v>
      </c>
      <c r="X9">
        <f>Strains!W9</f>
        <v>1.903746454801437E-2</v>
      </c>
      <c r="Y9">
        <f>Strains!X9</f>
        <v>0.88116903046611217</v>
      </c>
      <c r="Z9">
        <f>Strains!Y9</f>
        <v>4.5705670807198229E-2</v>
      </c>
      <c r="AA9">
        <f>Strains!Z9</f>
        <v>3.6853546584299237</v>
      </c>
      <c r="AB9">
        <f>Strains!AA9</f>
        <v>0.28215688958460861</v>
      </c>
      <c r="AC9">
        <f>Strains!AB9</f>
        <v>0.27375500572641709</v>
      </c>
      <c r="AD9">
        <f>Strains!AC9</f>
        <v>0.12516284020848523</v>
      </c>
      <c r="AE9">
        <f>Strains!AD9</f>
        <v>1.2179473340722136</v>
      </c>
    </row>
    <row r="10" spans="1:31">
      <c r="A10">
        <f t="shared" si="0"/>
        <v>9</v>
      </c>
      <c r="B10">
        <f>Strains!A10</f>
        <v>9</v>
      </c>
      <c r="C10">
        <f>Strains!B10</f>
        <v>9</v>
      </c>
      <c r="D10">
        <f>Strains!C10</f>
        <v>980046</v>
      </c>
      <c r="E10">
        <f>Strains!D10</f>
        <v>41641.037260879632</v>
      </c>
      <c r="F10">
        <f>Strains!E10</f>
        <v>71.88</v>
      </c>
      <c r="G10">
        <f>Strains!F10</f>
        <v>35.94</v>
      </c>
      <c r="H10">
        <f>Strains!G10</f>
        <v>-45</v>
      </c>
      <c r="I10">
        <f>Strains!H10</f>
        <v>-90.2</v>
      </c>
      <c r="J10">
        <f>Strains!I10</f>
        <v>12.5</v>
      </c>
      <c r="K10">
        <f>Strains!J10</f>
        <v>-169.48599999999999</v>
      </c>
      <c r="L10">
        <f>Strains!K10</f>
        <v>-15.725</v>
      </c>
      <c r="M10">
        <f>Strains!L10</f>
        <v>71.844999999999999</v>
      </c>
      <c r="N10">
        <f>Strains!M10</f>
        <v>0</v>
      </c>
      <c r="O10" t="str">
        <f>Strains!N10</f>
        <v>OFF</v>
      </c>
      <c r="P10">
        <f>Strains!O10</f>
        <v>32</v>
      </c>
      <c r="Q10">
        <f>Strains!P10</f>
        <v>120000</v>
      </c>
      <c r="R10">
        <f>Strains!Q10</f>
        <v>564</v>
      </c>
      <c r="S10">
        <f>Strains!R10</f>
        <v>278</v>
      </c>
      <c r="T10">
        <f>Strains!S10</f>
        <v>34</v>
      </c>
      <c r="U10">
        <f>Strains!T10</f>
        <v>15.584201390009012</v>
      </c>
      <c r="V10">
        <f>Strains!U10</f>
        <v>0.76439997034514329</v>
      </c>
      <c r="W10">
        <f>Strains!V10</f>
        <v>-90.262848479826985</v>
      </c>
      <c r="X10">
        <f>Strains!W10</f>
        <v>1.789330427520221E-2</v>
      </c>
      <c r="Y10">
        <f>Strains!X10</f>
        <v>0.88952369105352669</v>
      </c>
      <c r="Z10">
        <f>Strains!Y10</f>
        <v>4.238654929442999E-2</v>
      </c>
      <c r="AA10">
        <f>Strains!Z10</f>
        <v>3.7282921536606608</v>
      </c>
      <c r="AB10">
        <f>Strains!AA10</f>
        <v>0.30100437313051792</v>
      </c>
      <c r="AC10">
        <f>Strains!AB10</f>
        <v>0.42718823948669071</v>
      </c>
      <c r="AD10">
        <f>Strains!AC10</f>
        <v>0.13622434708134323</v>
      </c>
      <c r="AE10">
        <f>Strains!AD10</f>
        <v>1.28228782513701</v>
      </c>
    </row>
    <row r="11" spans="1:31">
      <c r="A11">
        <f t="shared" si="0"/>
        <v>10</v>
      </c>
      <c r="B11">
        <f>Strains!A11</f>
        <v>10</v>
      </c>
      <c r="C11">
        <f>Strains!B11</f>
        <v>10</v>
      </c>
      <c r="D11">
        <f>Strains!C11</f>
        <v>980046</v>
      </c>
      <c r="E11">
        <f>Strains!D11</f>
        <v>41641.043905787039</v>
      </c>
      <c r="F11">
        <f>Strains!E11</f>
        <v>71.88</v>
      </c>
      <c r="G11">
        <f>Strains!F11</f>
        <v>35.94</v>
      </c>
      <c r="H11">
        <f>Strains!G11</f>
        <v>-45</v>
      </c>
      <c r="I11">
        <f>Strains!H11</f>
        <v>-90.2</v>
      </c>
      <c r="J11">
        <f>Strains!I11</f>
        <v>12.5</v>
      </c>
      <c r="K11">
        <f>Strains!J11</f>
        <v>-168.91300000000001</v>
      </c>
      <c r="L11">
        <f>Strains!K11</f>
        <v>-15.8</v>
      </c>
      <c r="M11">
        <f>Strains!L11</f>
        <v>60.78</v>
      </c>
      <c r="N11">
        <f>Strains!M11</f>
        <v>0</v>
      </c>
      <c r="O11" t="str">
        <f>Strains!N11</f>
        <v>OFF</v>
      </c>
      <c r="P11">
        <f>Strains!O11</f>
        <v>32</v>
      </c>
      <c r="Q11">
        <f>Strains!P11</f>
        <v>120000</v>
      </c>
      <c r="R11">
        <f>Strains!Q11</f>
        <v>562</v>
      </c>
      <c r="S11">
        <f>Strains!R11</f>
        <v>267</v>
      </c>
      <c r="T11">
        <f>Strains!S11</f>
        <v>39</v>
      </c>
      <c r="U11">
        <f>Strains!T11</f>
        <v>14.620146220928477</v>
      </c>
      <c r="V11">
        <f>Strains!U11</f>
        <v>0.84844687949118736</v>
      </c>
      <c r="W11">
        <f>Strains!V11</f>
        <v>-90.30324147526926</v>
      </c>
      <c r="X11">
        <f>Strains!W11</f>
        <v>1.8662786568681183E-2</v>
      </c>
      <c r="Y11">
        <f>Strains!X11</f>
        <v>0.80415585840833492</v>
      </c>
      <c r="Z11">
        <f>Strains!Y11</f>
        <v>4.4049325774787394E-2</v>
      </c>
      <c r="AA11">
        <f>Strains!Z11</f>
        <v>3.4199102340048393</v>
      </c>
      <c r="AB11">
        <f>Strains!AA11</f>
        <v>0.30848256589408513</v>
      </c>
      <c r="AC11">
        <f>Strains!AB11</f>
        <v>0.35833974180844663</v>
      </c>
      <c r="AD11">
        <f>Strains!AC11</f>
        <v>0.13971143760902555</v>
      </c>
      <c r="AE11">
        <f>Strains!AD11</f>
        <v>1.4691191708091513</v>
      </c>
    </row>
    <row r="12" spans="1:31">
      <c r="A12">
        <f t="shared" si="0"/>
        <v>11</v>
      </c>
      <c r="B12">
        <f>Strains!A12</f>
        <v>11</v>
      </c>
      <c r="C12">
        <f>Strains!B12</f>
        <v>11</v>
      </c>
      <c r="D12">
        <f>Strains!C12</f>
        <v>980046</v>
      </c>
      <c r="E12">
        <f>Strains!D12</f>
        <v>41641.050521296296</v>
      </c>
      <c r="F12">
        <f>Strains!E12</f>
        <v>71.88</v>
      </c>
      <c r="G12">
        <f>Strains!F12</f>
        <v>35.94</v>
      </c>
      <c r="H12">
        <f>Strains!G12</f>
        <v>-45</v>
      </c>
      <c r="I12">
        <f>Strains!H12</f>
        <v>-90.2</v>
      </c>
      <c r="J12">
        <f>Strains!I12</f>
        <v>12.5</v>
      </c>
      <c r="K12">
        <f>Strains!J12</f>
        <v>-168.23</v>
      </c>
      <c r="L12">
        <f>Strains!K12</f>
        <v>-15.8</v>
      </c>
      <c r="M12">
        <f>Strains!L12</f>
        <v>50.97</v>
      </c>
      <c r="N12">
        <f>Strains!M12</f>
        <v>0</v>
      </c>
      <c r="O12" t="str">
        <f>Strains!N12</f>
        <v>OFF</v>
      </c>
      <c r="P12">
        <f>Strains!O12</f>
        <v>32</v>
      </c>
      <c r="Q12">
        <f>Strains!P12</f>
        <v>120000</v>
      </c>
      <c r="R12">
        <f>Strains!Q12</f>
        <v>559</v>
      </c>
      <c r="S12">
        <f>Strains!R12</f>
        <v>286</v>
      </c>
      <c r="T12">
        <f>Strains!S12</f>
        <v>45</v>
      </c>
      <c r="U12">
        <f>Strains!T12</f>
        <v>16.412815017467938</v>
      </c>
      <c r="V12">
        <f>Strains!U12</f>
        <v>0.48272940231325523</v>
      </c>
      <c r="W12">
        <f>Strains!V12</f>
        <v>-90.316016349992196</v>
      </c>
      <c r="X12">
        <f>Strains!W12</f>
        <v>1.0581664209053716E-2</v>
      </c>
      <c r="Y12">
        <f>Strains!X12</f>
        <v>0.87680188830089389</v>
      </c>
      <c r="Z12">
        <f>Strains!Y12</f>
        <v>2.5258980562488823E-2</v>
      </c>
      <c r="AA12">
        <f>Strains!Z12</f>
        <v>3.8867640235037166</v>
      </c>
      <c r="AB12">
        <f>Strains!AA12</f>
        <v>0.19751513864696726</v>
      </c>
      <c r="AC12">
        <f>Strains!AB12</f>
        <v>0.28251290027522846</v>
      </c>
      <c r="AD12">
        <f>Strains!AC12</f>
        <v>8.5041537969590644E-2</v>
      </c>
      <c r="AE12">
        <f>Strains!AD12</f>
        <v>0.79903636470787365</v>
      </c>
    </row>
    <row r="13" spans="1:31">
      <c r="A13">
        <f t="shared" si="0"/>
        <v>22</v>
      </c>
      <c r="B13">
        <f>Strains!A13</f>
        <v>12</v>
      </c>
      <c r="C13">
        <f>Strains!B13</f>
        <v>22</v>
      </c>
      <c r="D13">
        <f>Strains!C13</f>
        <v>980046</v>
      </c>
      <c r="E13">
        <f>Strains!D13</f>
        <v>41641.057092476854</v>
      </c>
      <c r="F13">
        <f>Strains!E13</f>
        <v>71.88</v>
      </c>
      <c r="G13">
        <f>Strains!F13</f>
        <v>35.94</v>
      </c>
      <c r="H13">
        <f>Strains!G13</f>
        <v>-45</v>
      </c>
      <c r="I13">
        <f>Strains!H13</f>
        <v>-90.2</v>
      </c>
      <c r="J13">
        <f>Strains!I13</f>
        <v>12.5</v>
      </c>
      <c r="K13">
        <f>Strains!J13</f>
        <v>-165.88</v>
      </c>
      <c r="L13">
        <f>Strains!K13</f>
        <v>-15.8</v>
      </c>
      <c r="M13">
        <f>Strains!L13</f>
        <v>50.97</v>
      </c>
      <c r="N13">
        <f>Strains!M13</f>
        <v>0</v>
      </c>
      <c r="O13" t="str">
        <f>Strains!N13</f>
        <v>OFF</v>
      </c>
      <c r="P13">
        <f>Strains!O13</f>
        <v>32</v>
      </c>
      <c r="Q13">
        <f>Strains!P13</f>
        <v>120000</v>
      </c>
      <c r="R13">
        <f>Strains!Q13</f>
        <v>559</v>
      </c>
      <c r="S13">
        <f>Strains!R13</f>
        <v>234</v>
      </c>
      <c r="T13">
        <f>Strains!S13</f>
        <v>43</v>
      </c>
      <c r="U13">
        <f>Strains!T13</f>
        <v>12.61567199550173</v>
      </c>
      <c r="V13">
        <f>Strains!U13</f>
        <v>0.56530281971080398</v>
      </c>
      <c r="W13">
        <f>Strains!V13</f>
        <v>-90.247098164287678</v>
      </c>
      <c r="X13">
        <f>Strains!W13</f>
        <v>1.5324205444716254E-2</v>
      </c>
      <c r="Y13">
        <f>Strains!X13</f>
        <v>0.828185233088645</v>
      </c>
      <c r="Z13">
        <f>Strains!Y13</f>
        <v>3.6668577394420539E-2</v>
      </c>
      <c r="AA13">
        <f>Strains!Z13</f>
        <v>3.8690186570195859</v>
      </c>
      <c r="AB13">
        <f>Strains!AA13</f>
        <v>0.22807746952313707</v>
      </c>
      <c r="AC13">
        <f>Strains!AB13</f>
        <v>0.25584837480004063</v>
      </c>
      <c r="AD13">
        <f>Strains!AC13</f>
        <v>0.10291237971008771</v>
      </c>
      <c r="AE13">
        <f>Strains!AD13</f>
        <v>1.0241113531633634</v>
      </c>
    </row>
    <row r="14" spans="1:31">
      <c r="A14">
        <f t="shared" si="0"/>
        <v>21</v>
      </c>
      <c r="B14">
        <f>Strains!A14</f>
        <v>13</v>
      </c>
      <c r="C14">
        <f>Strains!B14</f>
        <v>21</v>
      </c>
      <c r="D14">
        <f>Strains!C14</f>
        <v>980046</v>
      </c>
      <c r="E14">
        <f>Strains!D14</f>
        <v>41641.063655208331</v>
      </c>
      <c r="F14">
        <f>Strains!E14</f>
        <v>71.88</v>
      </c>
      <c r="G14">
        <f>Strains!F14</f>
        <v>35.94</v>
      </c>
      <c r="H14">
        <f>Strains!G14</f>
        <v>-45</v>
      </c>
      <c r="I14">
        <f>Strains!H14</f>
        <v>-90.2</v>
      </c>
      <c r="J14">
        <f>Strains!I14</f>
        <v>12.5</v>
      </c>
      <c r="K14">
        <f>Strains!J14</f>
        <v>-166.56299999999999</v>
      </c>
      <c r="L14">
        <f>Strains!K14</f>
        <v>-15.8</v>
      </c>
      <c r="M14">
        <f>Strains!L14</f>
        <v>60.78</v>
      </c>
      <c r="N14">
        <f>Strains!M14</f>
        <v>0</v>
      </c>
      <c r="O14" t="str">
        <f>Strains!N14</f>
        <v>OFF</v>
      </c>
      <c r="P14">
        <f>Strains!O14</f>
        <v>32</v>
      </c>
      <c r="Q14">
        <f>Strains!P14</f>
        <v>120000</v>
      </c>
      <c r="R14">
        <f>Strains!Q14</f>
        <v>559</v>
      </c>
      <c r="S14">
        <f>Strains!R14</f>
        <v>239</v>
      </c>
      <c r="T14">
        <f>Strains!S14</f>
        <v>38</v>
      </c>
      <c r="U14">
        <f>Strains!T14</f>
        <v>12.969633411528775</v>
      </c>
      <c r="V14">
        <f>Strains!U14</f>
        <v>0.62680399517975172</v>
      </c>
      <c r="W14">
        <f>Strains!V14</f>
        <v>-90.278106952272324</v>
      </c>
      <c r="X14">
        <f>Strains!W14</f>
        <v>1.6422497853897589E-2</v>
      </c>
      <c r="Y14">
        <f>Strains!X14</f>
        <v>0.83466572946548123</v>
      </c>
      <c r="Z14">
        <f>Strains!Y14</f>
        <v>3.9311193504191079E-2</v>
      </c>
      <c r="AA14">
        <f>Strains!Z14</f>
        <v>3.3325548816785018</v>
      </c>
      <c r="AB14">
        <f>Strains!AA14</f>
        <v>0.24018769810570195</v>
      </c>
      <c r="AC14">
        <f>Strains!AB14</f>
        <v>0.43691968692636185</v>
      </c>
      <c r="AD14">
        <f>Strains!AC14</f>
        <v>0.11062970744373055</v>
      </c>
      <c r="AE14">
        <f>Strains!AD14</f>
        <v>1.1306797587234332</v>
      </c>
    </row>
    <row r="15" spans="1:31">
      <c r="A15">
        <f t="shared" si="0"/>
        <v>20</v>
      </c>
      <c r="B15">
        <f>Strains!A15</f>
        <v>14</v>
      </c>
      <c r="C15">
        <f>Strains!B15</f>
        <v>20</v>
      </c>
      <c r="D15">
        <f>Strains!C15</f>
        <v>980046</v>
      </c>
      <c r="E15">
        <f>Strains!D15</f>
        <v>41641.070223958333</v>
      </c>
      <c r="F15">
        <f>Strains!E15</f>
        <v>71.88</v>
      </c>
      <c r="G15">
        <f>Strains!F15</f>
        <v>35.94</v>
      </c>
      <c r="H15">
        <f>Strains!G15</f>
        <v>-45</v>
      </c>
      <c r="I15">
        <f>Strains!H15</f>
        <v>-90.2</v>
      </c>
      <c r="J15">
        <f>Strains!I15</f>
        <v>12.5</v>
      </c>
      <c r="K15">
        <f>Strains!J15</f>
        <v>-167.136</v>
      </c>
      <c r="L15">
        <f>Strains!K15</f>
        <v>-15.725</v>
      </c>
      <c r="M15">
        <f>Strains!L15</f>
        <v>71.844999999999999</v>
      </c>
      <c r="N15">
        <f>Strains!M15</f>
        <v>0</v>
      </c>
      <c r="O15" t="str">
        <f>Strains!N15</f>
        <v>OFF</v>
      </c>
      <c r="P15">
        <f>Strains!O15</f>
        <v>32</v>
      </c>
      <c r="Q15">
        <f>Strains!P15</f>
        <v>120000</v>
      </c>
      <c r="R15">
        <f>Strains!Q15</f>
        <v>556</v>
      </c>
      <c r="S15">
        <f>Strains!R15</f>
        <v>233</v>
      </c>
      <c r="T15">
        <f>Strains!S15</f>
        <v>41</v>
      </c>
      <c r="U15">
        <f>Strains!T15</f>
        <v>12.105337344776748</v>
      </c>
      <c r="V15">
        <f>Strains!U15</f>
        <v>0.62780346011280574</v>
      </c>
      <c r="W15">
        <f>Strains!V15</f>
        <v>-90.250373010694261</v>
      </c>
      <c r="X15">
        <f>Strains!W15</f>
        <v>2.0525779398793645E-2</v>
      </c>
      <c r="Y15">
        <f>Strains!X15</f>
        <v>0.9283020995873591</v>
      </c>
      <c r="Z15">
        <f>Strains!Y15</f>
        <v>5.0332115245768194E-2</v>
      </c>
      <c r="AA15">
        <f>Strains!Z15</f>
        <v>4.0990154634112956</v>
      </c>
      <c r="AB15">
        <f>Strains!AA15</f>
        <v>0.29262032415152062</v>
      </c>
      <c r="AC15">
        <f>Strains!AB15</f>
        <v>0.40286978852377081</v>
      </c>
      <c r="AD15">
        <f>Strains!AC15</f>
        <v>0.13057314597150368</v>
      </c>
      <c r="AE15">
        <f>Strains!AD15</f>
        <v>1.1332530017587135</v>
      </c>
    </row>
    <row r="16" spans="1:31">
      <c r="A16">
        <f t="shared" si="0"/>
        <v>19</v>
      </c>
      <c r="B16">
        <f>Strains!A16</f>
        <v>15</v>
      </c>
      <c r="C16">
        <f>Strains!B16</f>
        <v>19</v>
      </c>
      <c r="D16">
        <f>Strains!C16</f>
        <v>980046</v>
      </c>
      <c r="E16">
        <f>Strains!D16</f>
        <v>41641.076761921293</v>
      </c>
      <c r="F16">
        <f>Strains!E16</f>
        <v>71.88</v>
      </c>
      <c r="G16">
        <f>Strains!F16</f>
        <v>35.94</v>
      </c>
      <c r="H16">
        <f>Strains!G16</f>
        <v>-45</v>
      </c>
      <c r="I16">
        <f>Strains!H16</f>
        <v>-90.2</v>
      </c>
      <c r="J16">
        <f>Strains!I16</f>
        <v>12.5</v>
      </c>
      <c r="K16">
        <f>Strains!J16</f>
        <v>-168.05699999999999</v>
      </c>
      <c r="L16">
        <f>Strains!K16</f>
        <v>-15.71</v>
      </c>
      <c r="M16">
        <f>Strains!L16</f>
        <v>81.954999999999998</v>
      </c>
      <c r="N16">
        <f>Strains!M16</f>
        <v>0</v>
      </c>
      <c r="O16" t="str">
        <f>Strains!N16</f>
        <v>OFF</v>
      </c>
      <c r="P16">
        <f>Strains!O16</f>
        <v>32</v>
      </c>
      <c r="Q16">
        <f>Strains!P16</f>
        <v>120000</v>
      </c>
      <c r="R16">
        <f>Strains!Q16</f>
        <v>558</v>
      </c>
      <c r="S16">
        <f>Strains!R16</f>
        <v>226</v>
      </c>
      <c r="T16">
        <f>Strains!S16</f>
        <v>29</v>
      </c>
      <c r="U16">
        <f>Strains!T16</f>
        <v>13.314507020265726</v>
      </c>
      <c r="V16">
        <f>Strains!U16</f>
        <v>0.64927392632120784</v>
      </c>
      <c r="W16">
        <f>Strains!V16</f>
        <v>-90.188879367610099</v>
      </c>
      <c r="X16">
        <f>Strains!W16</f>
        <v>2.0192074045619724E-2</v>
      </c>
      <c r="Y16">
        <f>Strains!X16</f>
        <v>0.97072812488547633</v>
      </c>
      <c r="Z16">
        <f>Strains!Y16</f>
        <v>4.9616133960524639E-2</v>
      </c>
      <c r="AA16">
        <f>Strains!Z16</f>
        <v>3.8179219066404788</v>
      </c>
      <c r="AB16">
        <f>Strains!AA16</f>
        <v>0.28687456407050066</v>
      </c>
      <c r="AC16">
        <f>Strains!AB16</f>
        <v>0.52254811558654635</v>
      </c>
      <c r="AD16">
        <f>Strains!AC16</f>
        <v>0.13445210787226006</v>
      </c>
      <c r="AE16">
        <f>Strains!AD16</f>
        <v>1.1386103737953714</v>
      </c>
    </row>
    <row r="17" spans="1:31">
      <c r="A17">
        <f t="shared" si="0"/>
        <v>18</v>
      </c>
      <c r="B17">
        <f>Strains!A17</f>
        <v>16</v>
      </c>
      <c r="C17">
        <f>Strains!B17</f>
        <v>18</v>
      </c>
      <c r="D17">
        <f>Strains!C17</f>
        <v>980046</v>
      </c>
      <c r="E17">
        <f>Strains!D17</f>
        <v>41641.083325347223</v>
      </c>
      <c r="F17">
        <f>Strains!E17</f>
        <v>71.88</v>
      </c>
      <c r="G17">
        <f>Strains!F17</f>
        <v>35.94</v>
      </c>
      <c r="H17">
        <f>Strains!G17</f>
        <v>-45</v>
      </c>
      <c r="I17">
        <f>Strains!H17</f>
        <v>-90.2</v>
      </c>
      <c r="J17">
        <f>Strains!I17</f>
        <v>12.5</v>
      </c>
      <c r="K17">
        <f>Strains!J17</f>
        <v>-167.86099999999999</v>
      </c>
      <c r="L17">
        <f>Strains!K17</f>
        <v>-15.71</v>
      </c>
      <c r="M17">
        <f>Strains!L17</f>
        <v>90.885000000000005</v>
      </c>
      <c r="N17">
        <f>Strains!M17</f>
        <v>0</v>
      </c>
      <c r="O17" t="str">
        <f>Strains!N17</f>
        <v>OFF</v>
      </c>
      <c r="P17">
        <f>Strains!O17</f>
        <v>32</v>
      </c>
      <c r="Q17">
        <f>Strains!P17</f>
        <v>360000</v>
      </c>
      <c r="R17">
        <f>Strains!Q17</f>
        <v>1681</v>
      </c>
      <c r="S17">
        <f>Strains!R17</f>
        <v>371</v>
      </c>
      <c r="T17">
        <f>Strains!S17</f>
        <v>122</v>
      </c>
      <c r="U17">
        <f>Strains!T17</f>
        <v>5.7956019001278944</v>
      </c>
      <c r="V17">
        <f>Strains!U17</f>
        <v>0.28621967052409791</v>
      </c>
      <c r="W17">
        <f>Strains!V17</f>
        <v>-90.181580935352756</v>
      </c>
      <c r="X17">
        <f>Strains!W17</f>
        <v>2.1852332300436667E-2</v>
      </c>
      <c r="Y17">
        <f>Strains!X17</f>
        <v>0.98639250325286754</v>
      </c>
      <c r="Z17">
        <f>Strains!Y17</f>
        <v>5.6344168409892932E-2</v>
      </c>
      <c r="AA17">
        <f>Strains!Z17</f>
        <v>3.9199340546869719</v>
      </c>
      <c r="AB17">
        <f>Strains!AA17</f>
        <v>0.1617590514034265</v>
      </c>
      <c r="AC17">
        <f>Strains!AB17</f>
        <v>0.41456785008423025</v>
      </c>
      <c r="AD17">
        <f>Strains!AC17</f>
        <v>7.4805111743810632E-2</v>
      </c>
      <c r="AE17">
        <f>Strains!AD17</f>
        <v>1.0973172538219664</v>
      </c>
    </row>
    <row r="18" spans="1:31">
      <c r="A18">
        <f t="shared" si="0"/>
        <v>17</v>
      </c>
      <c r="B18">
        <f>Strains!A18</f>
        <v>17</v>
      </c>
      <c r="C18">
        <f>Strains!B18</f>
        <v>17</v>
      </c>
      <c r="D18">
        <f>Strains!C18</f>
        <v>980046</v>
      </c>
      <c r="E18">
        <f>Strains!D18</f>
        <v>41641.102885763888</v>
      </c>
      <c r="F18">
        <f>Strains!E18</f>
        <v>71.88</v>
      </c>
      <c r="G18">
        <f>Strains!F18</f>
        <v>35.94</v>
      </c>
      <c r="H18">
        <f>Strains!G18</f>
        <v>-45</v>
      </c>
      <c r="I18">
        <f>Strains!H18</f>
        <v>-90.2</v>
      </c>
      <c r="J18">
        <f>Strains!I18</f>
        <v>12.5</v>
      </c>
      <c r="K18">
        <f>Strains!J18</f>
        <v>-166.21100000000001</v>
      </c>
      <c r="L18">
        <f>Strains!K18</f>
        <v>-15.625</v>
      </c>
      <c r="M18">
        <f>Strains!L18</f>
        <v>102.065</v>
      </c>
      <c r="N18">
        <f>Strains!M18</f>
        <v>0</v>
      </c>
      <c r="O18" t="str">
        <f>Strains!N18</f>
        <v>OFF</v>
      </c>
      <c r="P18">
        <f>Strains!O18</f>
        <v>32</v>
      </c>
      <c r="Q18">
        <f>Strains!P18</f>
        <v>120000</v>
      </c>
      <c r="R18">
        <f>Strains!Q18</f>
        <v>564</v>
      </c>
      <c r="S18">
        <f>Strains!R18</f>
        <v>244</v>
      </c>
      <c r="T18">
        <f>Strains!S18</f>
        <v>37</v>
      </c>
      <c r="U18">
        <f>Strains!T18</f>
        <v>15.141778070908803</v>
      </c>
      <c r="V18">
        <f>Strains!U18</f>
        <v>0.81754480142238795</v>
      </c>
      <c r="W18">
        <f>Strains!V18</f>
        <v>-90.176451444461051</v>
      </c>
      <c r="X18">
        <f>Strains!W18</f>
        <v>2.2840398735074478E-2</v>
      </c>
      <c r="Y18">
        <f>Strains!X18</f>
        <v>1.0038226847107934</v>
      </c>
      <c r="Z18">
        <f>Strains!Y18</f>
        <v>5.6215175136797829E-2</v>
      </c>
      <c r="AA18">
        <f>Strains!Z18</f>
        <v>4.4036740989077261</v>
      </c>
      <c r="AB18">
        <f>Strains!AA18</f>
        <v>0.37320589198863374</v>
      </c>
      <c r="AC18">
        <f>Strains!AB18</f>
        <v>0.44661106747256812</v>
      </c>
      <c r="AD18">
        <f>Strains!AC18</f>
        <v>0.16999151541444804</v>
      </c>
      <c r="AE18">
        <f>Strains!AD18</f>
        <v>1.3444629506962589</v>
      </c>
    </row>
    <row r="19" spans="1:31">
      <c r="A19">
        <f t="shared" si="0"/>
        <v>16</v>
      </c>
      <c r="B19">
        <f>Strains!A19</f>
        <v>18</v>
      </c>
      <c r="C19">
        <f>Strains!B19</f>
        <v>16</v>
      </c>
      <c r="D19">
        <f>Strains!C19</f>
        <v>980046</v>
      </c>
      <c r="E19">
        <f>Strains!D19</f>
        <v>41641.109513194446</v>
      </c>
      <c r="F19">
        <f>Strains!E19</f>
        <v>71.88</v>
      </c>
      <c r="G19">
        <f>Strains!F19</f>
        <v>35.94</v>
      </c>
      <c r="H19">
        <f>Strains!G19</f>
        <v>-45</v>
      </c>
      <c r="I19">
        <f>Strains!H19</f>
        <v>-90.2</v>
      </c>
      <c r="J19">
        <f>Strains!I19</f>
        <v>12.5</v>
      </c>
      <c r="K19">
        <f>Strains!J19</f>
        <v>-166.405</v>
      </c>
      <c r="L19">
        <f>Strains!K19</f>
        <v>-15.625</v>
      </c>
      <c r="M19">
        <f>Strains!L19</f>
        <v>111.03</v>
      </c>
      <c r="N19">
        <f>Strains!M19</f>
        <v>0</v>
      </c>
      <c r="O19" t="str">
        <f>Strains!N19</f>
        <v>OFF</v>
      </c>
      <c r="P19">
        <f>Strains!O19</f>
        <v>32</v>
      </c>
      <c r="Q19">
        <f>Strains!P19</f>
        <v>120000</v>
      </c>
      <c r="R19">
        <f>Strains!Q19</f>
        <v>565</v>
      </c>
      <c r="S19">
        <f>Strains!R19</f>
        <v>218</v>
      </c>
      <c r="T19">
        <f>Strains!S19</f>
        <v>33</v>
      </c>
      <c r="U19">
        <f>Strains!T19</f>
        <v>11.978046628685298</v>
      </c>
      <c r="V19">
        <f>Strains!U19</f>
        <v>0.51882824242211234</v>
      </c>
      <c r="W19">
        <f>Strains!V19</f>
        <v>-90.200199357698494</v>
      </c>
      <c r="X19">
        <f>Strains!W19</f>
        <v>1.7095769526975332E-2</v>
      </c>
      <c r="Y19">
        <f>Strains!X19</f>
        <v>0.92352314411955572</v>
      </c>
      <c r="Z19">
        <f>Strains!Y19</f>
        <v>4.19222892791958E-2</v>
      </c>
      <c r="AA19">
        <f>Strains!Z19</f>
        <v>3.7877106905965312</v>
      </c>
      <c r="AB19">
        <f>Strains!AA19</f>
        <v>0.22657324693193165</v>
      </c>
      <c r="AC19">
        <f>Strains!AB19</f>
        <v>0.76151649102602703</v>
      </c>
      <c r="AD19">
        <f>Strains!AC19</f>
        <v>0.10977135624484945</v>
      </c>
      <c r="AE19">
        <f>Strains!AD19</f>
        <v>0.92711634213595662</v>
      </c>
    </row>
    <row r="20" spans="1:31">
      <c r="A20">
        <f t="shared" si="0"/>
        <v>15</v>
      </c>
      <c r="B20">
        <f>Strains!A20</f>
        <v>19</v>
      </c>
      <c r="C20">
        <f>Strains!B20</f>
        <v>15</v>
      </c>
      <c r="D20">
        <f>Strains!C20</f>
        <v>980046</v>
      </c>
      <c r="E20">
        <f>Strains!D20</f>
        <v>41641.116152430557</v>
      </c>
      <c r="F20">
        <f>Strains!E20</f>
        <v>71.88</v>
      </c>
      <c r="G20">
        <f>Strains!F20</f>
        <v>35.94</v>
      </c>
      <c r="H20">
        <f>Strains!G20</f>
        <v>-45</v>
      </c>
      <c r="I20">
        <f>Strains!H20</f>
        <v>-90.2</v>
      </c>
      <c r="J20">
        <f>Strains!I20</f>
        <v>12.5</v>
      </c>
      <c r="K20">
        <f>Strains!J20</f>
        <v>-166.209</v>
      </c>
      <c r="L20">
        <f>Strains!K20</f>
        <v>-15.62</v>
      </c>
      <c r="M20">
        <f>Strains!L20</f>
        <v>120.44</v>
      </c>
      <c r="N20">
        <f>Strains!M20</f>
        <v>0</v>
      </c>
      <c r="O20" t="str">
        <f>Strains!N20</f>
        <v>OFF</v>
      </c>
      <c r="P20">
        <f>Strains!O20</f>
        <v>32</v>
      </c>
      <c r="Q20">
        <f>Strains!P20</f>
        <v>120000</v>
      </c>
      <c r="R20">
        <f>Strains!Q20</f>
        <v>561</v>
      </c>
      <c r="S20">
        <f>Strains!R20</f>
        <v>211</v>
      </c>
      <c r="T20">
        <f>Strains!S20</f>
        <v>40</v>
      </c>
      <c r="U20">
        <f>Strains!T20</f>
        <v>11.644910525382688</v>
      </c>
      <c r="V20">
        <f>Strains!U20</f>
        <v>0.66797303798742214</v>
      </c>
      <c r="W20">
        <f>Strains!V20</f>
        <v>-90.215511597282912</v>
      </c>
      <c r="X20">
        <f>Strains!W20</f>
        <v>2.3446504361449787E-2</v>
      </c>
      <c r="Y20">
        <f>Strains!X20</f>
        <v>0.96664083762189656</v>
      </c>
      <c r="Z20">
        <f>Strains!Y20</f>
        <v>5.8713565112671361E-2</v>
      </c>
      <c r="AA20">
        <f>Strains!Z20</f>
        <v>4.1661398533547613</v>
      </c>
      <c r="AB20">
        <f>Strains!AA20</f>
        <v>0.31670205631583764</v>
      </c>
      <c r="AC20">
        <f>Strains!AB20</f>
        <v>0.42318824044203679</v>
      </c>
      <c r="AD20">
        <f>Strains!AC20</f>
        <v>0.14328823497451412</v>
      </c>
      <c r="AE20">
        <f>Strains!AD20</f>
        <v>1.203211837365767</v>
      </c>
    </row>
    <row r="21" spans="1:31">
      <c r="A21">
        <f t="shared" si="0"/>
        <v>14</v>
      </c>
      <c r="B21">
        <f>Strains!A21</f>
        <v>20</v>
      </c>
      <c r="C21">
        <f>Strains!B21</f>
        <v>14</v>
      </c>
      <c r="D21">
        <f>Strains!C21</f>
        <v>980046</v>
      </c>
      <c r="E21">
        <f>Strains!D21</f>
        <v>41641.122749074071</v>
      </c>
      <c r="F21">
        <f>Strains!E21</f>
        <v>71.88</v>
      </c>
      <c r="G21">
        <f>Strains!F21</f>
        <v>35.94</v>
      </c>
      <c r="H21">
        <f>Strains!G21</f>
        <v>-45</v>
      </c>
      <c r="I21">
        <f>Strains!H21</f>
        <v>-90.2</v>
      </c>
      <c r="J21">
        <f>Strains!I21</f>
        <v>12.5</v>
      </c>
      <c r="K21">
        <f>Strains!J21</f>
        <v>-167.38399999999999</v>
      </c>
      <c r="L21">
        <f>Strains!K21</f>
        <v>-15.58</v>
      </c>
      <c r="M21">
        <f>Strains!L21</f>
        <v>131.32</v>
      </c>
      <c r="N21">
        <f>Strains!M21</f>
        <v>0</v>
      </c>
      <c r="O21" t="str">
        <f>Strains!N21</f>
        <v>OFF</v>
      </c>
      <c r="P21">
        <f>Strains!O21</f>
        <v>32</v>
      </c>
      <c r="Q21">
        <f>Strains!P21</f>
        <v>120000</v>
      </c>
      <c r="R21">
        <f>Strains!Q21</f>
        <v>556</v>
      </c>
      <c r="S21">
        <f>Strains!R21</f>
        <v>222</v>
      </c>
      <c r="T21">
        <f>Strains!S21</f>
        <v>43</v>
      </c>
      <c r="U21">
        <f>Strains!T21</f>
        <v>11.624627488082842</v>
      </c>
      <c r="V21">
        <f>Strains!U21</f>
        <v>0.59977132772468811</v>
      </c>
      <c r="W21">
        <f>Strains!V21</f>
        <v>-90.258121220498921</v>
      </c>
      <c r="X21">
        <f>Strains!W21</f>
        <v>1.8047185764263569E-2</v>
      </c>
      <c r="Y21">
        <f>Strains!X21</f>
        <v>0.83922293934957515</v>
      </c>
      <c r="Z21">
        <f>Strains!Y21</f>
        <v>4.3432391560025381E-2</v>
      </c>
      <c r="AA21">
        <f>Strains!Z21</f>
        <v>3.8802356503392952</v>
      </c>
      <c r="AB21">
        <f>Strains!AA21</f>
        <v>0.25464239412342193</v>
      </c>
      <c r="AC21">
        <f>Strains!AB21</f>
        <v>0.22822394558902157</v>
      </c>
      <c r="AD21">
        <f>Strains!AC21</f>
        <v>0.11378305743972231</v>
      </c>
      <c r="AE21">
        <f>Strains!AD21</f>
        <v>1.1188764501181365</v>
      </c>
    </row>
    <row r="22" spans="1:31">
      <c r="A22">
        <f t="shared" si="0"/>
        <v>13</v>
      </c>
      <c r="B22">
        <f>Strains!A22</f>
        <v>21</v>
      </c>
      <c r="C22">
        <f>Strains!B22</f>
        <v>13</v>
      </c>
      <c r="D22">
        <f>Strains!C22</f>
        <v>980046</v>
      </c>
      <c r="E22">
        <f>Strains!D22</f>
        <v>41641.129282638889</v>
      </c>
      <c r="F22">
        <f>Strains!E22</f>
        <v>71.88</v>
      </c>
      <c r="G22">
        <f>Strains!F22</f>
        <v>35.94</v>
      </c>
      <c r="H22">
        <f>Strains!G22</f>
        <v>-45</v>
      </c>
      <c r="I22">
        <f>Strains!H22</f>
        <v>-90.2</v>
      </c>
      <c r="J22">
        <f>Strains!I22</f>
        <v>12.5</v>
      </c>
      <c r="K22">
        <f>Strains!J22</f>
        <v>-167.24100000000001</v>
      </c>
      <c r="L22">
        <f>Strains!K22</f>
        <v>-15.58</v>
      </c>
      <c r="M22">
        <f>Strains!L22</f>
        <v>141.60499999999999</v>
      </c>
      <c r="N22">
        <f>Strains!M22</f>
        <v>0</v>
      </c>
      <c r="O22" t="str">
        <f>Strains!N22</f>
        <v>OFF</v>
      </c>
      <c r="P22">
        <f>Strains!O22</f>
        <v>32</v>
      </c>
      <c r="Q22">
        <f>Strains!P22</f>
        <v>120000</v>
      </c>
      <c r="R22">
        <f>Strains!Q22</f>
        <v>562</v>
      </c>
      <c r="S22">
        <f>Strains!R22</f>
        <v>261</v>
      </c>
      <c r="T22">
        <f>Strains!S22</f>
        <v>36</v>
      </c>
      <c r="U22">
        <f>Strains!T22</f>
        <v>13.042337781614393</v>
      </c>
      <c r="V22">
        <f>Strains!U22</f>
        <v>0.67672373333093472</v>
      </c>
      <c r="W22">
        <f>Strains!V22</f>
        <v>-90.261397170563711</v>
      </c>
      <c r="X22">
        <f>Strains!W22</f>
        <v>1.7007717915967269E-2</v>
      </c>
      <c r="Y22">
        <f>Strains!X22</f>
        <v>0.81793943363851584</v>
      </c>
      <c r="Z22">
        <f>Strains!Y22</f>
        <v>4.0943550899405337E-2</v>
      </c>
      <c r="AA22">
        <f>Strains!Z22</f>
        <v>3.2208925573251124</v>
      </c>
      <c r="AB22">
        <f>Strains!AA22</f>
        <v>0.24511138578817354</v>
      </c>
      <c r="AC22">
        <f>Strains!AB22</f>
        <v>0.52705712069390831</v>
      </c>
      <c r="AD22">
        <f>Strains!AC22</f>
        <v>0.11535418902541181</v>
      </c>
      <c r="AE22">
        <f>Strains!AD22</f>
        <v>1.2083684340018361</v>
      </c>
    </row>
    <row r="23" spans="1:31">
      <c r="A23">
        <f t="shared" si="0"/>
        <v>12</v>
      </c>
      <c r="B23">
        <f>Strains!A23</f>
        <v>22</v>
      </c>
      <c r="C23">
        <f>Strains!B23</f>
        <v>12</v>
      </c>
      <c r="D23">
        <f>Strains!C23</f>
        <v>980046</v>
      </c>
      <c r="E23">
        <f>Strains!D23</f>
        <v>41641.13588923611</v>
      </c>
      <c r="F23">
        <f>Strains!E23</f>
        <v>71.88</v>
      </c>
      <c r="G23">
        <f>Strains!F23</f>
        <v>35.94</v>
      </c>
      <c r="H23">
        <f>Strains!G23</f>
        <v>-45</v>
      </c>
      <c r="I23">
        <f>Strains!H23</f>
        <v>-90.2</v>
      </c>
      <c r="J23">
        <f>Strains!I23</f>
        <v>12.5</v>
      </c>
      <c r="K23">
        <f>Strains!J23</f>
        <v>-167.67099999999999</v>
      </c>
      <c r="L23">
        <f>Strains!K23</f>
        <v>-15.54</v>
      </c>
      <c r="M23">
        <f>Strains!L23</f>
        <v>150</v>
      </c>
      <c r="N23">
        <f>Strains!M23</f>
        <v>0</v>
      </c>
      <c r="O23" t="str">
        <f>Strains!N23</f>
        <v>OFF</v>
      </c>
      <c r="P23">
        <f>Strains!O23</f>
        <v>32</v>
      </c>
      <c r="Q23">
        <f>Strains!P23</f>
        <v>120000</v>
      </c>
      <c r="R23">
        <f>Strains!Q23</f>
        <v>559</v>
      </c>
      <c r="S23">
        <f>Strains!R23</f>
        <v>262</v>
      </c>
      <c r="T23">
        <f>Strains!S23</f>
        <v>35</v>
      </c>
      <c r="U23">
        <f>Strains!T23</f>
        <v>12.692398811696997</v>
      </c>
      <c r="V23">
        <f>Strains!U23</f>
        <v>0.68902519553866659</v>
      </c>
      <c r="W23">
        <f>Strains!V23</f>
        <v>-90.272984199102737</v>
      </c>
      <c r="X23">
        <f>Strains!W23</f>
        <v>1.7216547197109227E-2</v>
      </c>
      <c r="Y23">
        <f>Strains!X23</f>
        <v>0.78003581353668971</v>
      </c>
      <c r="Z23">
        <f>Strains!Y23</f>
        <v>4.0632392931704363E-2</v>
      </c>
      <c r="AA23">
        <f>Strains!Z23</f>
        <v>3.0985064695555407</v>
      </c>
      <c r="AB23">
        <f>Strains!AA23</f>
        <v>0.24503581591307311</v>
      </c>
      <c r="AC23">
        <f>Strains!AB23</f>
        <v>0.43291222388923267</v>
      </c>
      <c r="AD23">
        <f>Strains!AC23</f>
        <v>0.11438470661737883</v>
      </c>
      <c r="AE23">
        <f>Strains!AD23</f>
        <v>1.2696663132586035</v>
      </c>
    </row>
    <row r="24" spans="1:31">
      <c r="A24">
        <f t="shared" si="0"/>
        <v>23</v>
      </c>
      <c r="B24">
        <f>Strains!A24</f>
        <v>23</v>
      </c>
      <c r="C24">
        <f>Strains!B24</f>
        <v>23</v>
      </c>
      <c r="D24">
        <f>Strains!C24</f>
        <v>980046</v>
      </c>
      <c r="E24">
        <f>Strains!D24</f>
        <v>41641.142472222222</v>
      </c>
      <c r="F24">
        <f>Strains!E24</f>
        <v>71.88</v>
      </c>
      <c r="G24">
        <f>Strains!F24</f>
        <v>35.94</v>
      </c>
      <c r="H24">
        <f>Strains!G24</f>
        <v>-45</v>
      </c>
      <c r="I24">
        <f>Strains!H24</f>
        <v>-90.2</v>
      </c>
      <c r="J24">
        <f>Strains!I24</f>
        <v>12.5</v>
      </c>
      <c r="K24">
        <f>Strains!J24</f>
        <v>-169.911</v>
      </c>
      <c r="L24">
        <f>Strains!K24</f>
        <v>-15.71</v>
      </c>
      <c r="M24">
        <f>Strains!L24</f>
        <v>90.885000000000005</v>
      </c>
      <c r="N24">
        <f>Strains!M24</f>
        <v>0</v>
      </c>
      <c r="O24" t="str">
        <f>Strains!N24</f>
        <v>OFF</v>
      </c>
      <c r="P24">
        <f>Strains!O24</f>
        <v>32</v>
      </c>
      <c r="Q24">
        <f>Strains!P24</f>
        <v>360000</v>
      </c>
      <c r="R24">
        <f>Strains!Q24</f>
        <v>1680</v>
      </c>
      <c r="S24">
        <f>Strains!R24</f>
        <v>422</v>
      </c>
      <c r="T24">
        <f>Strains!S24</f>
        <v>122</v>
      </c>
      <c r="U24">
        <f>Strains!T24</f>
        <v>6.9803582892992209</v>
      </c>
      <c r="V24">
        <f>Strains!U24</f>
        <v>0.24496848939737234</v>
      </c>
      <c r="W24">
        <f>Strains!V24</f>
        <v>-90.196542208618879</v>
      </c>
      <c r="X24">
        <f>Strains!W24</f>
        <v>1.4653358881329041E-2</v>
      </c>
      <c r="Y24">
        <f>Strains!X24</f>
        <v>0.95211964159243889</v>
      </c>
      <c r="Z24">
        <f>Strains!Y24</f>
        <v>3.7209435013922515E-2</v>
      </c>
      <c r="AA24">
        <f>Strains!Z24</f>
        <v>3.7028826434937314</v>
      </c>
      <c r="AB24">
        <f>Strains!AA24</f>
        <v>0.12687209266374244</v>
      </c>
      <c r="AC24">
        <f>Strains!AB24</f>
        <v>0.47835386724568074</v>
      </c>
      <c r="AD24">
        <f>Strains!AC24</f>
        <v>5.9004528377134213E-2</v>
      </c>
      <c r="AE24">
        <f>Strains!AD24</f>
        <v>0.9036351859687719</v>
      </c>
    </row>
    <row r="25" spans="1:31">
      <c r="A25">
        <f t="shared" si="0"/>
        <v>24</v>
      </c>
      <c r="B25">
        <f>Strains!A25</f>
        <v>24</v>
      </c>
      <c r="C25">
        <f>Strains!B25</f>
        <v>24</v>
      </c>
      <c r="D25">
        <f>Strains!C25</f>
        <v>980046</v>
      </c>
      <c r="E25">
        <f>Strains!D25</f>
        <v>41641.162071296298</v>
      </c>
      <c r="F25">
        <f>Strains!E25</f>
        <v>71.88</v>
      </c>
      <c r="G25">
        <f>Strains!F25</f>
        <v>35.94</v>
      </c>
      <c r="H25">
        <f>Strains!G25</f>
        <v>-45</v>
      </c>
      <c r="I25">
        <f>Strains!H25</f>
        <v>-90.2</v>
      </c>
      <c r="J25">
        <f>Strains!I25</f>
        <v>12.5</v>
      </c>
      <c r="K25">
        <f>Strains!J25</f>
        <v>-169.61099999999999</v>
      </c>
      <c r="L25">
        <f>Strains!K25</f>
        <v>-15.71</v>
      </c>
      <c r="M25">
        <f>Strains!L25</f>
        <v>90.885000000000005</v>
      </c>
      <c r="N25">
        <f>Strains!M25</f>
        <v>0</v>
      </c>
      <c r="O25" t="str">
        <f>Strains!N25</f>
        <v>OFF</v>
      </c>
      <c r="P25">
        <f>Strains!O25</f>
        <v>32</v>
      </c>
      <c r="Q25">
        <f>Strains!P25</f>
        <v>360000</v>
      </c>
      <c r="R25">
        <f>Strains!Q25</f>
        <v>1672</v>
      </c>
      <c r="S25">
        <f>Strains!R25</f>
        <v>468</v>
      </c>
      <c r="T25">
        <f>Strains!S25</f>
        <v>123</v>
      </c>
      <c r="U25">
        <f>Strains!T25</f>
        <v>7.8192028803645268</v>
      </c>
      <c r="V25">
        <f>Strains!U25</f>
        <v>0.2879230382331508</v>
      </c>
      <c r="W25">
        <f>Strains!V25</f>
        <v>-90.178524991673825</v>
      </c>
      <c r="X25">
        <f>Strains!W25</f>
        <v>1.5838829863712555E-2</v>
      </c>
      <c r="Y25">
        <f>Strains!X25</f>
        <v>0.98232150978813348</v>
      </c>
      <c r="Z25">
        <f>Strains!Y25</f>
        <v>4.0367965721347626E-2</v>
      </c>
      <c r="AA25">
        <f>Strains!Z25</f>
        <v>3.9526414620740637</v>
      </c>
      <c r="AB25">
        <f>Strains!AA25</f>
        <v>0.14907094635490689</v>
      </c>
      <c r="AC25">
        <f>Strains!AB25</f>
        <v>0.56185595343817207</v>
      </c>
      <c r="AD25">
        <f>Strains!AC25</f>
        <v>7.0164819144600515E-2</v>
      </c>
      <c r="AE25">
        <f>Strains!AD25</f>
        <v>1.0073006316571014</v>
      </c>
    </row>
    <row r="26" spans="1:31">
      <c r="A26">
        <f t="shared" si="0"/>
        <v>25</v>
      </c>
      <c r="B26">
        <f>Strains!A26</f>
        <v>25</v>
      </c>
      <c r="C26">
        <f>Strains!B26</f>
        <v>25</v>
      </c>
      <c r="D26">
        <f>Strains!C26</f>
        <v>980046</v>
      </c>
      <c r="E26">
        <f>Strains!D26</f>
        <v>41641.181514699078</v>
      </c>
      <c r="F26">
        <f>Strains!E26</f>
        <v>71.88</v>
      </c>
      <c r="G26">
        <f>Strains!F26</f>
        <v>35.94</v>
      </c>
      <c r="H26">
        <f>Strains!G26</f>
        <v>-45</v>
      </c>
      <c r="I26">
        <f>Strains!H26</f>
        <v>-90.2</v>
      </c>
      <c r="J26">
        <f>Strains!I26</f>
        <v>12.5</v>
      </c>
      <c r="K26">
        <f>Strains!J26</f>
        <v>-169.31100000000001</v>
      </c>
      <c r="L26">
        <f>Strains!K26</f>
        <v>-15.71</v>
      </c>
      <c r="M26">
        <f>Strains!L26</f>
        <v>90.885000000000005</v>
      </c>
      <c r="N26">
        <f>Strains!M26</f>
        <v>0</v>
      </c>
      <c r="O26" t="str">
        <f>Strains!N26</f>
        <v>OFF</v>
      </c>
      <c r="P26">
        <f>Strains!O26</f>
        <v>32</v>
      </c>
      <c r="Q26">
        <f>Strains!P26</f>
        <v>360000</v>
      </c>
      <c r="R26">
        <f>Strains!Q26</f>
        <v>1684</v>
      </c>
      <c r="S26">
        <f>Strains!R26</f>
        <v>438</v>
      </c>
      <c r="T26">
        <f>Strains!S26</f>
        <v>109</v>
      </c>
      <c r="U26">
        <f>Strains!T26</f>
        <v>7.3390528753764164</v>
      </c>
      <c r="V26">
        <f>Strains!U26</f>
        <v>0.28615385624350476</v>
      </c>
      <c r="W26">
        <f>Strains!V26</f>
        <v>-90.170228461715865</v>
      </c>
      <c r="X26">
        <f>Strains!W26</f>
        <v>1.563271501399615E-2</v>
      </c>
      <c r="Y26">
        <f>Strains!X26</f>
        <v>0.92339375942347268</v>
      </c>
      <c r="Z26">
        <f>Strains!Y26</f>
        <v>3.9046427117121432E-2</v>
      </c>
      <c r="AA26">
        <f>Strains!Z26</f>
        <v>3.4470807422040299</v>
      </c>
      <c r="AB26">
        <f>Strains!AA26</f>
        <v>0.1365250445898569</v>
      </c>
      <c r="AC26">
        <f>Strains!AB26</f>
        <v>0.56958323909994824</v>
      </c>
      <c r="AD26">
        <f>Strains!AC26</f>
        <v>6.5948579983643674E-2</v>
      </c>
      <c r="AE26">
        <f>Strains!AD26</f>
        <v>1.0476157270307267</v>
      </c>
    </row>
    <row r="27" spans="1:31">
      <c r="A27">
        <f t="shared" si="0"/>
        <v>26</v>
      </c>
      <c r="B27">
        <f>Strains!A27</f>
        <v>26</v>
      </c>
      <c r="C27">
        <f>Strains!B27</f>
        <v>26</v>
      </c>
      <c r="D27">
        <f>Strains!C27</f>
        <v>980046</v>
      </c>
      <c r="E27">
        <f>Strains!D27</f>
        <v>41641.201116898148</v>
      </c>
      <c r="F27">
        <f>Strains!E27</f>
        <v>71.88</v>
      </c>
      <c r="G27">
        <f>Strains!F27</f>
        <v>35.94</v>
      </c>
      <c r="H27">
        <f>Strains!G27</f>
        <v>-45</v>
      </c>
      <c r="I27">
        <f>Strains!H27</f>
        <v>-90.2</v>
      </c>
      <c r="J27">
        <f>Strains!I27</f>
        <v>12.5</v>
      </c>
      <c r="K27">
        <f>Strains!J27</f>
        <v>-169.011</v>
      </c>
      <c r="L27">
        <f>Strains!K27</f>
        <v>-15.71</v>
      </c>
      <c r="M27">
        <f>Strains!L27</f>
        <v>90.885000000000005</v>
      </c>
      <c r="N27">
        <f>Strains!M27</f>
        <v>0</v>
      </c>
      <c r="O27" t="str">
        <f>Strains!N27</f>
        <v>OFF</v>
      </c>
      <c r="P27">
        <f>Strains!O27</f>
        <v>32</v>
      </c>
      <c r="Q27">
        <f>Strains!P27</f>
        <v>360000</v>
      </c>
      <c r="R27">
        <f>Strains!Q27</f>
        <v>1678</v>
      </c>
      <c r="S27">
        <f>Strains!R27</f>
        <v>388</v>
      </c>
      <c r="T27">
        <f>Strains!S27</f>
        <v>127</v>
      </c>
      <c r="U27">
        <f>Strains!T27</f>
        <v>6.0005099976980443</v>
      </c>
      <c r="V27">
        <f>Strains!U27</f>
        <v>0.25571436770493111</v>
      </c>
      <c r="W27">
        <f>Strains!V27</f>
        <v>-90.160484738520353</v>
      </c>
      <c r="X27">
        <f>Strains!W27</f>
        <v>2.0230750978614469E-2</v>
      </c>
      <c r="Y27">
        <f>Strains!X27</f>
        <v>1.0450480708419929</v>
      </c>
      <c r="Z27">
        <f>Strains!Y27</f>
        <v>5.2498962745557626E-2</v>
      </c>
      <c r="AA27">
        <f>Strains!Z27</f>
        <v>4.0966501019108321</v>
      </c>
      <c r="AB27">
        <f>Strains!AA27</f>
        <v>0.15105793454282729</v>
      </c>
      <c r="AC27">
        <f>Strains!AB27</f>
        <v>0.5046339044387198</v>
      </c>
      <c r="AD27">
        <f>Strains!AC27</f>
        <v>7.021053351906581E-2</v>
      </c>
      <c r="AE27">
        <f>Strains!AD27</f>
        <v>0.94994479870463178</v>
      </c>
    </row>
    <row r="28" spans="1:31">
      <c r="A28">
        <f t="shared" si="0"/>
        <v>27</v>
      </c>
      <c r="B28">
        <f>Strains!A28</f>
        <v>27</v>
      </c>
      <c r="C28">
        <f>Strains!B28</f>
        <v>27</v>
      </c>
      <c r="D28">
        <f>Strains!C28</f>
        <v>980046</v>
      </c>
      <c r="E28">
        <f>Strains!D28</f>
        <v>41641.22063275463</v>
      </c>
      <c r="F28">
        <f>Strains!E28</f>
        <v>71.88</v>
      </c>
      <c r="G28">
        <f>Strains!F28</f>
        <v>35.94</v>
      </c>
      <c r="H28">
        <f>Strains!G28</f>
        <v>-45</v>
      </c>
      <c r="I28">
        <f>Strains!H28</f>
        <v>-90.2</v>
      </c>
      <c r="J28">
        <f>Strains!I28</f>
        <v>12.5</v>
      </c>
      <c r="K28">
        <f>Strains!J28</f>
        <v>-168.71100000000001</v>
      </c>
      <c r="L28">
        <f>Strains!K28</f>
        <v>-15.71</v>
      </c>
      <c r="M28">
        <f>Strains!L28</f>
        <v>90.885000000000005</v>
      </c>
      <c r="N28">
        <f>Strains!M28</f>
        <v>0</v>
      </c>
      <c r="O28" t="str">
        <f>Strains!N28</f>
        <v>OFF</v>
      </c>
      <c r="P28">
        <f>Strains!O28</f>
        <v>32</v>
      </c>
      <c r="Q28">
        <f>Strains!P28</f>
        <v>360000</v>
      </c>
      <c r="R28">
        <f>Strains!Q28</f>
        <v>1682</v>
      </c>
      <c r="S28">
        <f>Strains!R28</f>
        <v>380</v>
      </c>
      <c r="T28">
        <f>Strains!S28</f>
        <v>113</v>
      </c>
      <c r="U28">
        <f>Strains!T28</f>
        <v>5.8732138978609143</v>
      </c>
      <c r="V28">
        <f>Strains!U28</f>
        <v>0.27799627625298251</v>
      </c>
      <c r="W28">
        <f>Strains!V28</f>
        <v>-90.190304436440599</v>
      </c>
      <c r="X28">
        <f>Strains!W28</f>
        <v>2.1803482989959298E-2</v>
      </c>
      <c r="Y28">
        <f>Strains!X28</f>
        <v>1.0213273367473314</v>
      </c>
      <c r="Z28">
        <f>Strains!Y28</f>
        <v>5.6445903193024352E-2</v>
      </c>
      <c r="AA28">
        <f>Strains!Z28</f>
        <v>3.8048106291990003</v>
      </c>
      <c r="AB28">
        <f>Strains!AA28</f>
        <v>0.16062917954091463</v>
      </c>
      <c r="AC28">
        <f>Strains!AB28</f>
        <v>0.55397875776634142</v>
      </c>
      <c r="AD28">
        <f>Strains!AC28</f>
        <v>7.4233918714753974E-2</v>
      </c>
      <c r="AE28">
        <f>Strains!AD28</f>
        <v>1.0524374395081686</v>
      </c>
    </row>
    <row r="29" spans="1:31">
      <c r="A29">
        <f t="shared" si="0"/>
        <v>28</v>
      </c>
      <c r="B29">
        <f>Strains!A29</f>
        <v>28</v>
      </c>
      <c r="C29">
        <f>Strains!B29</f>
        <v>28</v>
      </c>
      <c r="D29">
        <f>Strains!C29</f>
        <v>980046</v>
      </c>
      <c r="E29">
        <f>Strains!D29</f>
        <v>41641.240190509256</v>
      </c>
      <c r="F29">
        <f>Strains!E29</f>
        <v>71.88</v>
      </c>
      <c r="G29">
        <f>Strains!F29</f>
        <v>35.94</v>
      </c>
      <c r="H29">
        <f>Strains!G29</f>
        <v>-45</v>
      </c>
      <c r="I29">
        <f>Strains!H29</f>
        <v>-90.2</v>
      </c>
      <c r="J29">
        <f>Strains!I29</f>
        <v>12.5</v>
      </c>
      <c r="K29">
        <f>Strains!J29</f>
        <v>-168.411</v>
      </c>
      <c r="L29">
        <f>Strains!K29</f>
        <v>-15.71</v>
      </c>
      <c r="M29">
        <f>Strains!L29</f>
        <v>90.885000000000005</v>
      </c>
      <c r="N29">
        <f>Strains!M29</f>
        <v>0</v>
      </c>
      <c r="O29" t="str">
        <f>Strains!N29</f>
        <v>OFF</v>
      </c>
      <c r="P29">
        <f>Strains!O29</f>
        <v>32</v>
      </c>
      <c r="Q29">
        <f>Strains!P29</f>
        <v>360000</v>
      </c>
      <c r="R29">
        <f>Strains!Q29</f>
        <v>1677</v>
      </c>
      <c r="S29">
        <f>Strains!R29</f>
        <v>397</v>
      </c>
      <c r="T29">
        <f>Strains!S29</f>
        <v>116</v>
      </c>
      <c r="U29">
        <f>Strains!T29</f>
        <v>5.5657534615683399</v>
      </c>
      <c r="V29">
        <f>Strains!U29</f>
        <v>0.33429560277559545</v>
      </c>
      <c r="W29">
        <f>Strains!V29</f>
        <v>-90.19451227301721</v>
      </c>
      <c r="X29">
        <f>Strains!W29</f>
        <v>2.6356489372505936E-2</v>
      </c>
      <c r="Y29">
        <f>Strains!X29</f>
        <v>0.98139206801510659</v>
      </c>
      <c r="Z29">
        <f>Strains!Y29</f>
        <v>6.7869592334896381E-2</v>
      </c>
      <c r="AA29">
        <f>Strains!Z29</f>
        <v>3.948700695413069</v>
      </c>
      <c r="AB29">
        <f>Strains!AA29</f>
        <v>0.18920733757216343</v>
      </c>
      <c r="AC29">
        <f>Strains!AB29</f>
        <v>0.47655582464646479</v>
      </c>
      <c r="AD29">
        <f>Strains!AC29</f>
        <v>8.7536089474111442E-2</v>
      </c>
      <c r="AE29">
        <f>Strains!AD29</f>
        <v>1.2808874042995313</v>
      </c>
    </row>
    <row r="30" spans="1:31">
      <c r="A30">
        <f t="shared" si="0"/>
        <v>29</v>
      </c>
      <c r="B30">
        <f>Strains!A30</f>
        <v>29</v>
      </c>
      <c r="C30">
        <f>Strains!B30</f>
        <v>29</v>
      </c>
      <c r="D30">
        <f>Strains!C30</f>
        <v>980046</v>
      </c>
      <c r="E30">
        <f>Strains!D30</f>
        <v>41641.259747337965</v>
      </c>
      <c r="F30">
        <f>Strains!E30</f>
        <v>71.88</v>
      </c>
      <c r="G30">
        <f>Strains!F30</f>
        <v>35.94</v>
      </c>
      <c r="H30">
        <f>Strains!G30</f>
        <v>-45</v>
      </c>
      <c r="I30">
        <f>Strains!H30</f>
        <v>-90.2</v>
      </c>
      <c r="J30">
        <f>Strains!I30</f>
        <v>12.5</v>
      </c>
      <c r="K30">
        <f>Strains!J30</f>
        <v>-168.11099999999999</v>
      </c>
      <c r="L30">
        <f>Strains!K30</f>
        <v>-15.71</v>
      </c>
      <c r="M30">
        <f>Strains!L30</f>
        <v>90.885000000000005</v>
      </c>
      <c r="N30">
        <f>Strains!M30</f>
        <v>0</v>
      </c>
      <c r="O30" t="str">
        <f>Strains!N30</f>
        <v>OFF</v>
      </c>
      <c r="P30">
        <f>Strains!O30</f>
        <v>32</v>
      </c>
      <c r="Q30">
        <f>Strains!P30</f>
        <v>360000</v>
      </c>
      <c r="R30">
        <f>Strains!Q30</f>
        <v>1692</v>
      </c>
      <c r="S30">
        <f>Strains!R30</f>
        <v>394</v>
      </c>
      <c r="T30">
        <f>Strains!S30</f>
        <v>116</v>
      </c>
      <c r="U30">
        <f>Strains!T30</f>
        <v>5.8575621102129247</v>
      </c>
      <c r="V30">
        <f>Strains!U30</f>
        <v>0.35329895936704026</v>
      </c>
      <c r="W30">
        <f>Strains!V30</f>
        <v>-90.185752668422239</v>
      </c>
      <c r="X30">
        <f>Strains!W30</f>
        <v>2.9668673109025927E-2</v>
      </c>
      <c r="Y30">
        <f>Strains!X30</f>
        <v>1.0964595351397275</v>
      </c>
      <c r="Z30">
        <f>Strains!Y30</f>
        <v>7.9091572404251589E-2</v>
      </c>
      <c r="AA30">
        <f>Strains!Z30</f>
        <v>4.173470167876272</v>
      </c>
      <c r="AB30">
        <f>Strains!AA30</f>
        <v>0.21956140761667958</v>
      </c>
      <c r="AC30">
        <f>Strains!AB30</f>
        <v>0.53335827527846447</v>
      </c>
      <c r="AD30">
        <f>Strains!AC30</f>
        <v>9.9210216294360401E-2</v>
      </c>
      <c r="AE30">
        <f>Strains!AD30</f>
        <v>1.2924113587012365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tabSelected="1" workbookViewId="0">
      <selection activeCell="C2" sqref="C2"/>
    </sheetView>
  </sheetViews>
  <sheetFormatPr baseColWidth="10" defaultColWidth="8.83203125" defaultRowHeight="14" x14ac:dyDescent="0"/>
  <cols>
    <col min="5" max="5" width="11.6640625" bestFit="1" customWidth="1"/>
  </cols>
  <sheetData>
    <row r="1" spans="2:10">
      <c r="H1" t="s">
        <v>154</v>
      </c>
      <c r="I1">
        <v>1.6608736922130301</v>
      </c>
      <c r="J1" t="s">
        <v>155</v>
      </c>
    </row>
    <row r="2" spans="2:10">
      <c r="H2" t="s">
        <v>156</v>
      </c>
      <c r="I2">
        <v>0.15552389509103487</v>
      </c>
      <c r="J2" t="s">
        <v>157</v>
      </c>
    </row>
    <row r="4" spans="2:10">
      <c r="B4" s="6" t="s">
        <v>69</v>
      </c>
      <c r="C4" s="6" t="s">
        <v>80</v>
      </c>
      <c r="D4" s="6" t="s">
        <v>158</v>
      </c>
      <c r="E4" s="6" t="s">
        <v>159</v>
      </c>
      <c r="F4" s="6" t="s">
        <v>74</v>
      </c>
      <c r="G4" s="6" t="s">
        <v>160</v>
      </c>
      <c r="H4" s="6" t="s">
        <v>161</v>
      </c>
      <c r="I4" s="6" t="s">
        <v>162</v>
      </c>
    </row>
    <row r="5" spans="2:10">
      <c r="B5" s="7">
        <f>VLOOKUP($C5,Work!$A$2:$AE$30,2,FALSE)</f>
        <v>1</v>
      </c>
      <c r="C5" s="7">
        <v>1</v>
      </c>
      <c r="D5" s="7">
        <v>1</v>
      </c>
      <c r="E5" s="7">
        <v>0.15</v>
      </c>
      <c r="F5" s="7">
        <f>VLOOKUP($C5,Work!$A$2:$AE$30,23,FALSE)</f>
        <v>-90.316432851774749</v>
      </c>
      <c r="G5" s="7">
        <f>VLOOKUP($C5,Work!$A$2:$AE$30,24,FALSE)</f>
        <v>1.5236062354525076E-2</v>
      </c>
      <c r="H5" s="8">
        <f t="shared" ref="H5:H35" si="0">ABS(lambda/2/SIN(RADIANS((F5-phi0)/2)))</f>
        <v>1.1696078376625179</v>
      </c>
      <c r="I5" s="8">
        <f t="shared" ref="I5:I35" si="1">ABS(lambda/2/SIN(RADIANS((F5+G5-phi0)/2)))-H5</f>
        <v>1.5426569445353699E-4</v>
      </c>
    </row>
    <row r="6" spans="2:10">
      <c r="B6" s="7">
        <f>VLOOKUP($C6,Work!$A$2:$AE$30,2,FALSE)</f>
        <v>2</v>
      </c>
      <c r="C6" s="7">
        <v>2</v>
      </c>
      <c r="D6" s="7">
        <v>2</v>
      </c>
      <c r="E6" s="7">
        <v>0.15</v>
      </c>
      <c r="F6" s="7">
        <f>VLOOKUP($C6,Work!$A$2:$AE$30,23,FALSE)</f>
        <v>-90.345937763197455</v>
      </c>
      <c r="G6" s="7">
        <f>VLOOKUP($C6,Work!$A$2:$AE$30,24,FALSE)</f>
        <v>1.3913409436742432E-2</v>
      </c>
      <c r="H6" s="8">
        <f t="shared" si="0"/>
        <v>1.1693092737668229</v>
      </c>
      <c r="I6" s="8">
        <f t="shared" si="1"/>
        <v>1.4076287957864864E-4</v>
      </c>
    </row>
    <row r="7" spans="2:10">
      <c r="B7" s="7">
        <f>VLOOKUP($C7,Work!$A$2:$AE$30,2,FALSE)</f>
        <v>3</v>
      </c>
      <c r="C7" s="7">
        <v>3</v>
      </c>
      <c r="D7" s="7">
        <v>3</v>
      </c>
      <c r="E7" s="7">
        <v>0.15</v>
      </c>
      <c r="F7" s="7">
        <f>VLOOKUP($C7,Work!$A$2:$AE$30,23,FALSE)</f>
        <v>-90.318541710306036</v>
      </c>
      <c r="G7" s="7">
        <f>VLOOKUP($C7,Work!$A$2:$AE$30,24,FALSE)</f>
        <v>1.7950679306014062E-2</v>
      </c>
      <c r="H7" s="8">
        <f t="shared" si="0"/>
        <v>1.1695864902264259</v>
      </c>
      <c r="I7" s="8">
        <f t="shared" si="1"/>
        <v>1.8174772551637908E-4</v>
      </c>
    </row>
    <row r="8" spans="2:10">
      <c r="B8" s="7">
        <f>VLOOKUP($C8,Work!$A$2:$AE$30,2,FALSE)</f>
        <v>4</v>
      </c>
      <c r="C8" s="7">
        <v>4</v>
      </c>
      <c r="D8" s="7">
        <v>4</v>
      </c>
      <c r="E8" s="7">
        <v>0.15</v>
      </c>
      <c r="F8" s="7">
        <f>VLOOKUP($C8,Work!$A$2:$AE$30,23,FALSE)</f>
        <v>-90.293423875327022</v>
      </c>
      <c r="G8" s="7">
        <f>VLOOKUP($C8,Work!$A$2:$AE$30,24,FALSE)</f>
        <v>1.7444977079140715E-2</v>
      </c>
      <c r="H8" s="8">
        <f t="shared" si="0"/>
        <v>1.1698408280437624</v>
      </c>
      <c r="I8" s="8">
        <f t="shared" si="1"/>
        <v>1.7674228830566463E-4</v>
      </c>
    </row>
    <row r="9" spans="2:10">
      <c r="B9" s="7">
        <f>VLOOKUP($C9,Work!$A$2:$AE$30,2,FALSE)</f>
        <v>5</v>
      </c>
      <c r="C9" s="7">
        <v>5</v>
      </c>
      <c r="D9" s="7">
        <v>5</v>
      </c>
      <c r="E9" s="7">
        <v>0.15</v>
      </c>
      <c r="F9" s="7">
        <f>VLOOKUP($C9,Work!$A$2:$AE$30,23,FALSE)</f>
        <v>-90.331763035701712</v>
      </c>
      <c r="G9" s="7">
        <f>VLOOKUP($C9,Work!$A$2:$AE$30,24,FALSE)</f>
        <v>1.7104751311861864E-2</v>
      </c>
      <c r="H9" s="8">
        <f t="shared" si="0"/>
        <v>1.169452680907602</v>
      </c>
      <c r="I9" s="8">
        <f t="shared" si="1"/>
        <v>1.731211578452907E-4</v>
      </c>
    </row>
    <row r="10" spans="2:10">
      <c r="B10" s="7">
        <f>VLOOKUP($C10,Work!$A$2:$AE$30,2,FALSE)</f>
        <v>6</v>
      </c>
      <c r="C10" s="7">
        <v>6</v>
      </c>
      <c r="D10" s="7">
        <v>6</v>
      </c>
      <c r="E10" s="7">
        <v>0.15</v>
      </c>
      <c r="F10" s="7">
        <f>VLOOKUP($C10,Work!$A$2:$AE$30,23,FALSE)</f>
        <v>-90.311438724831135</v>
      </c>
      <c r="G10" s="7">
        <f>VLOOKUP($C10,Work!$A$2:$AE$30,24,FALSE)</f>
        <v>2.2140899814190214E-2</v>
      </c>
      <c r="H10" s="8">
        <f t="shared" si="0"/>
        <v>1.1696583966215051</v>
      </c>
      <c r="I10" s="8">
        <f t="shared" si="1"/>
        <v>2.2422687765000227E-4</v>
      </c>
    </row>
    <row r="11" spans="2:10">
      <c r="B11" s="7">
        <f>VLOOKUP($C11,Work!$A$2:$AE$30,2,FALSE)</f>
        <v>7</v>
      </c>
      <c r="C11" s="7">
        <v>7</v>
      </c>
      <c r="D11" s="7">
        <v>7</v>
      </c>
      <c r="E11" s="7">
        <v>0.15</v>
      </c>
      <c r="F11" s="7">
        <f>VLOOKUP($C11,Work!$A$2:$AE$30,23,FALSE)</f>
        <v>-90.25737287021856</v>
      </c>
      <c r="G11" s="7">
        <f>VLOOKUP($C11,Work!$A$2:$AE$30,24,FALSE)</f>
        <v>2.7125345090344685E-2</v>
      </c>
      <c r="H11" s="8">
        <f t="shared" si="0"/>
        <v>1.1702061644658797</v>
      </c>
      <c r="I11" s="8">
        <f t="shared" si="1"/>
        <v>2.7511175711736335E-4</v>
      </c>
    </row>
    <row r="12" spans="2:10">
      <c r="B12" s="7">
        <f>VLOOKUP($C12,Work!$A$2:$AE$30,2,FALSE)</f>
        <v>8</v>
      </c>
      <c r="C12" s="7">
        <v>8</v>
      </c>
      <c r="D12" s="7">
        <v>8</v>
      </c>
      <c r="E12" s="7">
        <v>0.15</v>
      </c>
      <c r="F12" s="7">
        <f>VLOOKUP($C12,Work!$A$2:$AE$30,23,FALSE)</f>
        <v>-90.273366945521772</v>
      </c>
      <c r="G12" s="7">
        <f>VLOOKUP($C12,Work!$A$2:$AE$30,24,FALSE)</f>
        <v>1.903746454801437E-2</v>
      </c>
      <c r="H12" s="8">
        <f t="shared" si="0"/>
        <v>1.1700440400378807</v>
      </c>
      <c r="I12" s="8">
        <f t="shared" si="1"/>
        <v>1.9298150506386058E-4</v>
      </c>
    </row>
    <row r="13" spans="2:10">
      <c r="B13" s="7">
        <f>VLOOKUP($C13,Work!$A$2:$AE$30,2,FALSE)</f>
        <v>9</v>
      </c>
      <c r="C13" s="7">
        <v>9</v>
      </c>
      <c r="D13" s="7">
        <v>9</v>
      </c>
      <c r="E13" s="7">
        <v>0.15</v>
      </c>
      <c r="F13" s="7">
        <f>VLOOKUP($C13,Work!$A$2:$AE$30,23,FALSE)</f>
        <v>-90.262848479826985</v>
      </c>
      <c r="G13" s="7">
        <f>VLOOKUP($C13,Work!$A$2:$AE$30,24,FALSE)</f>
        <v>1.789330427520221E-2</v>
      </c>
      <c r="H13" s="8">
        <f t="shared" si="0"/>
        <v>1.1701506531596935</v>
      </c>
      <c r="I13" s="8">
        <f t="shared" si="1"/>
        <v>1.8143035353435089E-4</v>
      </c>
    </row>
    <row r="14" spans="2:10">
      <c r="B14" s="7">
        <f>VLOOKUP($C14,Work!$A$2:$AE$30,2,FALSE)</f>
        <v>10</v>
      </c>
      <c r="C14" s="7">
        <v>10</v>
      </c>
      <c r="D14" s="7">
        <v>10</v>
      </c>
      <c r="E14" s="7">
        <v>0.15</v>
      </c>
      <c r="F14" s="7">
        <f>VLOOKUP($C14,Work!$A$2:$AE$30,23,FALSE)</f>
        <v>-90.30324147526926</v>
      </c>
      <c r="G14" s="7">
        <f>VLOOKUP($C14,Work!$A$2:$AE$30,24,FALSE)</f>
        <v>1.8662786568681183E-2</v>
      </c>
      <c r="H14" s="8">
        <f t="shared" si="0"/>
        <v>1.1697413972717072</v>
      </c>
      <c r="I14" s="8">
        <f t="shared" si="1"/>
        <v>1.8903495890731925E-4</v>
      </c>
    </row>
    <row r="15" spans="2:10">
      <c r="B15" s="7">
        <f>VLOOKUP($C15,Work!$A$2:$AE$30,2,FALSE)</f>
        <v>11</v>
      </c>
      <c r="C15" s="7">
        <v>11</v>
      </c>
      <c r="D15" s="7">
        <v>11</v>
      </c>
      <c r="E15" s="7">
        <v>0.15</v>
      </c>
      <c r="F15" s="7">
        <f>VLOOKUP($C15,Work!$A$2:$AE$30,23,FALSE)</f>
        <v>-90.316016349992196</v>
      </c>
      <c r="G15" s="7">
        <f>VLOOKUP($C15,Work!$A$2:$AE$30,24,FALSE)</f>
        <v>1.0581664209053716E-2</v>
      </c>
      <c r="H15" s="8">
        <f t="shared" si="0"/>
        <v>1.1696120539426409</v>
      </c>
      <c r="I15" s="8">
        <f t="shared" si="1"/>
        <v>1.0713439588894147E-4</v>
      </c>
    </row>
    <row r="16" spans="2:10">
      <c r="B16" s="9">
        <f>VLOOKUP($C16,Work!$A$2:$AE$30,2,FALSE)</f>
        <v>22</v>
      </c>
      <c r="C16" s="9">
        <v>12</v>
      </c>
      <c r="D16" s="9">
        <v>1</v>
      </c>
      <c r="E16" s="9">
        <v>2.5</v>
      </c>
      <c r="F16" s="9">
        <f>VLOOKUP($C16,Work!$A$2:$AE$30,23,FALSE)</f>
        <v>-90.272984199102737</v>
      </c>
      <c r="G16" s="9">
        <f>VLOOKUP($C16,Work!$A$2:$AE$30,24,FALSE)</f>
        <v>1.7216547197109227E-2</v>
      </c>
      <c r="H16" s="10">
        <f t="shared" si="0"/>
        <v>1.1700479189676882</v>
      </c>
      <c r="I16" s="10">
        <f t="shared" si="1"/>
        <v>1.7452058196609777E-4</v>
      </c>
    </row>
    <row r="17" spans="2:9">
      <c r="B17" s="9">
        <f>VLOOKUP($C17,Work!$A$2:$AE$30,2,FALSE)</f>
        <v>21</v>
      </c>
      <c r="C17" s="9">
        <v>13</v>
      </c>
      <c r="D17" s="9">
        <v>2</v>
      </c>
      <c r="E17" s="9">
        <v>2.5</v>
      </c>
      <c r="F17" s="9">
        <f>VLOOKUP($C17,Work!$A$2:$AE$30,23,FALSE)</f>
        <v>-90.261397170563711</v>
      </c>
      <c r="G17" s="9">
        <f>VLOOKUP($C17,Work!$A$2:$AE$30,24,FALSE)</f>
        <v>1.7007717915967269E-2</v>
      </c>
      <c r="H17" s="10">
        <f t="shared" si="0"/>
        <v>1.1701653656474167</v>
      </c>
      <c r="I17" s="10">
        <f t="shared" si="1"/>
        <v>1.7245543387023332E-4</v>
      </c>
    </row>
    <row r="18" spans="2:9">
      <c r="B18" s="9">
        <f>VLOOKUP($C18,Work!$A$2:$AE$30,2,FALSE)</f>
        <v>20</v>
      </c>
      <c r="C18" s="9">
        <v>14</v>
      </c>
      <c r="D18" s="9">
        <v>3</v>
      </c>
      <c r="E18" s="9">
        <v>2.5</v>
      </c>
      <c r="F18" s="9">
        <f>VLOOKUP($C18,Work!$A$2:$AE$30,23,FALSE)</f>
        <v>-90.258121220498921</v>
      </c>
      <c r="G18" s="9">
        <f>VLOOKUP($C18,Work!$A$2:$AE$30,24,FALSE)</f>
        <v>1.8047185764263569E-2</v>
      </c>
      <c r="H18" s="10">
        <f t="shared" si="0"/>
        <v>1.1701985772803378</v>
      </c>
      <c r="I18" s="10">
        <f t="shared" si="1"/>
        <v>1.8301360812822409E-4</v>
      </c>
    </row>
    <row r="19" spans="2:9">
      <c r="B19" s="9">
        <f>VLOOKUP($C19,Work!$A$2:$AE$30,2,FALSE)</f>
        <v>19</v>
      </c>
      <c r="C19" s="9">
        <v>15</v>
      </c>
      <c r="D19" s="9">
        <v>4</v>
      </c>
      <c r="E19" s="9">
        <v>2.5</v>
      </c>
      <c r="F19" s="9">
        <f>VLOOKUP($C19,Work!$A$2:$AE$30,23,FALSE)</f>
        <v>-90.215511597282912</v>
      </c>
      <c r="G19" s="9">
        <f>VLOOKUP($C19,Work!$A$2:$AE$30,24,FALSE)</f>
        <v>2.3446504361449787E-2</v>
      </c>
      <c r="H19" s="10">
        <f t="shared" si="0"/>
        <v>1.1706308132704792</v>
      </c>
      <c r="I19" s="10">
        <f t="shared" si="1"/>
        <v>2.3804881569522429E-4</v>
      </c>
    </row>
    <row r="20" spans="2:9">
      <c r="B20" s="9">
        <f>VLOOKUP($C20,Work!$A$2:$AE$30,2,FALSE)</f>
        <v>18</v>
      </c>
      <c r="C20" s="9">
        <v>16</v>
      </c>
      <c r="D20" s="9">
        <v>5</v>
      </c>
      <c r="E20" s="9">
        <v>2.5</v>
      </c>
      <c r="F20" s="9">
        <f>VLOOKUP($C20,Work!$A$2:$AE$30,23,FALSE)</f>
        <v>-90.200199357698494</v>
      </c>
      <c r="G20" s="9">
        <f>VLOOKUP($C20,Work!$A$2:$AE$30,24,FALSE)</f>
        <v>1.7095769526975332E-2</v>
      </c>
      <c r="H20" s="10">
        <f t="shared" si="0"/>
        <v>1.1707862596054788</v>
      </c>
      <c r="I20" s="10">
        <f t="shared" si="1"/>
        <v>1.7362581030910818E-4</v>
      </c>
    </row>
    <row r="21" spans="2:9">
      <c r="B21" s="9">
        <f>VLOOKUP($C21,Work!$A$2:$AE$30,2,FALSE)</f>
        <v>17</v>
      </c>
      <c r="C21" s="9">
        <v>17</v>
      </c>
      <c r="D21" s="9">
        <v>6</v>
      </c>
      <c r="E21" s="9">
        <v>2.5</v>
      </c>
      <c r="F21" s="9">
        <f>VLOOKUP($C21,Work!$A$2:$AE$30,23,FALSE)</f>
        <v>-90.176451444461051</v>
      </c>
      <c r="G21" s="9">
        <f>VLOOKUP($C21,Work!$A$2:$AE$30,24,FALSE)</f>
        <v>2.2840398735074478E-2</v>
      </c>
      <c r="H21" s="10">
        <f t="shared" si="0"/>
        <v>1.1710274660074125</v>
      </c>
      <c r="I21" s="10">
        <f t="shared" si="1"/>
        <v>2.3213006874511777E-4</v>
      </c>
    </row>
    <row r="22" spans="2:9">
      <c r="B22" s="9">
        <f>VLOOKUP($C22,Work!$A$2:$AE$30,2,FALSE)</f>
        <v>16</v>
      </c>
      <c r="C22" s="9">
        <v>18</v>
      </c>
      <c r="D22" s="9">
        <v>7</v>
      </c>
      <c r="E22" s="9">
        <v>2.5</v>
      </c>
      <c r="F22" s="9">
        <f>VLOOKUP($C22,Work!$A$2:$AE$30,23,FALSE)</f>
        <v>-90.181580935352756</v>
      </c>
      <c r="G22" s="9">
        <f>VLOOKUP($C22,Work!$A$2:$AE$30,24,FALSE)</f>
        <v>2.1852332300436667E-2</v>
      </c>
      <c r="H22" s="10">
        <f t="shared" si="0"/>
        <v>1.1709753533441691</v>
      </c>
      <c r="I22" s="10">
        <f t="shared" si="1"/>
        <v>2.220555820611203E-4</v>
      </c>
    </row>
    <row r="23" spans="2:9">
      <c r="B23" s="9">
        <f>VLOOKUP($C23,Work!$A$2:$AE$30,2,FALSE)</f>
        <v>15</v>
      </c>
      <c r="C23" s="9">
        <v>19</v>
      </c>
      <c r="D23" s="9">
        <v>8</v>
      </c>
      <c r="E23" s="9">
        <v>2.5</v>
      </c>
      <c r="F23" s="9">
        <f>VLOOKUP($C23,Work!$A$2:$AE$30,23,FALSE)</f>
        <v>-90.188879367610099</v>
      </c>
      <c r="G23" s="9">
        <f>VLOOKUP($C23,Work!$A$2:$AE$30,24,FALSE)</f>
        <v>2.0192074045619724E-2</v>
      </c>
      <c r="H23" s="10">
        <f t="shared" si="0"/>
        <v>1.1709012175279574</v>
      </c>
      <c r="I23" s="10">
        <f t="shared" si="1"/>
        <v>2.0514105465019306E-4</v>
      </c>
    </row>
    <row r="24" spans="2:9">
      <c r="B24" s="9">
        <f>VLOOKUP($C24,Work!$A$2:$AE$30,2,FALSE)</f>
        <v>14</v>
      </c>
      <c r="C24" s="9">
        <v>20</v>
      </c>
      <c r="D24" s="9">
        <v>9</v>
      </c>
      <c r="E24" s="9">
        <v>2.5</v>
      </c>
      <c r="F24" s="9">
        <f>VLOOKUP($C24,Work!$A$2:$AE$30,23,FALSE)</f>
        <v>-90.250373010694261</v>
      </c>
      <c r="G24" s="9">
        <f>VLOOKUP($C24,Work!$A$2:$AE$30,24,FALSE)</f>
        <v>2.0525779398793645E-2</v>
      </c>
      <c r="H24" s="10">
        <f t="shared" si="0"/>
        <v>1.1702771400618295</v>
      </c>
      <c r="I24" s="10">
        <f t="shared" si="1"/>
        <v>2.0819749691369793E-4</v>
      </c>
    </row>
    <row r="25" spans="2:9">
      <c r="B25" s="9">
        <f>VLOOKUP($C25,Work!$A$2:$AE$30,2,FALSE)</f>
        <v>13</v>
      </c>
      <c r="C25" s="9">
        <v>21</v>
      </c>
      <c r="D25" s="9">
        <v>10</v>
      </c>
      <c r="E25" s="9">
        <v>2.5</v>
      </c>
      <c r="F25" s="9">
        <f>VLOOKUP($C25,Work!$A$2:$AE$30,23,FALSE)</f>
        <v>-90.278106952272324</v>
      </c>
      <c r="G25" s="9">
        <f>VLOOKUP($C25,Work!$A$2:$AE$30,24,FALSE)</f>
        <v>1.6422497853897589E-2</v>
      </c>
      <c r="H25" s="10">
        <f t="shared" si="0"/>
        <v>1.1699960058231949</v>
      </c>
      <c r="I25" s="10">
        <f t="shared" si="1"/>
        <v>1.6644747153460315E-4</v>
      </c>
    </row>
    <row r="26" spans="2:9">
      <c r="B26" s="9">
        <f>VLOOKUP($C26,Work!$A$2:$AE$30,2,FALSE)</f>
        <v>12</v>
      </c>
      <c r="C26" s="9">
        <v>22</v>
      </c>
      <c r="D26" s="9">
        <v>11</v>
      </c>
      <c r="E26" s="9">
        <v>2.5</v>
      </c>
      <c r="F26" s="9">
        <f>VLOOKUP($C26,Work!$A$2:$AE$30,23,FALSE)</f>
        <v>-90.247098164287678</v>
      </c>
      <c r="G26" s="9">
        <f>VLOOKUP($C26,Work!$A$2:$AE$30,24,FALSE)</f>
        <v>1.5324205444716254E-2</v>
      </c>
      <c r="H26" s="10">
        <f t="shared" si="0"/>
        <v>1.1703103500661867</v>
      </c>
      <c r="I26" s="10">
        <f t="shared" si="1"/>
        <v>1.5543952349283963E-4</v>
      </c>
    </row>
    <row r="27" spans="2:9">
      <c r="B27" s="7">
        <f>VLOOKUP($C27,Work!$A$2:$AE$30,2,FALSE)</f>
        <v>7</v>
      </c>
      <c r="C27" s="7">
        <v>7</v>
      </c>
      <c r="D27" s="7">
        <v>7</v>
      </c>
      <c r="E27" s="7">
        <v>0.15</v>
      </c>
      <c r="F27" s="7">
        <f>VLOOKUP($C27,Work!$A$2:$AE$30,23,FALSE)</f>
        <v>-90.25737287021856</v>
      </c>
      <c r="G27" s="7">
        <f>VLOOKUP($C27,Work!$A$2:$AE$30,24,FALSE)</f>
        <v>2.7125345090344685E-2</v>
      </c>
      <c r="H27" s="8">
        <f t="shared" si="0"/>
        <v>1.1702061644658797</v>
      </c>
      <c r="I27" s="8">
        <f t="shared" si="1"/>
        <v>2.7511175711736335E-4</v>
      </c>
    </row>
    <row r="28" spans="2:9">
      <c r="B28" s="7">
        <f>VLOOKUP($C28,Work!$A$2:$AE$30,2,FALSE)</f>
        <v>23</v>
      </c>
      <c r="C28" s="7">
        <v>23</v>
      </c>
      <c r="D28" s="7">
        <v>7</v>
      </c>
      <c r="E28" s="7">
        <v>0.45</v>
      </c>
      <c r="F28" s="7">
        <f>VLOOKUP($C28,Work!$A$2:$AE$30,23,FALSE)</f>
        <v>-90.196542208618879</v>
      </c>
      <c r="G28" s="7">
        <f>VLOOKUP($C28,Work!$A$2:$AE$30,24,FALSE)</f>
        <v>1.4653358881329041E-2</v>
      </c>
      <c r="H28" s="8">
        <f t="shared" si="0"/>
        <v>1.1708233953425664</v>
      </c>
      <c r="I28" s="8">
        <f t="shared" si="1"/>
        <v>1.4882999160703569E-4</v>
      </c>
    </row>
    <row r="29" spans="2:9">
      <c r="B29" s="7">
        <f>VLOOKUP($C29,Work!$A$2:$AE$30,2,FALSE)</f>
        <v>24</v>
      </c>
      <c r="C29" s="7">
        <v>24</v>
      </c>
      <c r="D29" s="7">
        <v>7</v>
      </c>
      <c r="E29" s="7">
        <v>0.75</v>
      </c>
      <c r="F29" s="7">
        <f>VLOOKUP($C29,Work!$A$2:$AE$30,23,FALSE)</f>
        <v>-90.178524991673825</v>
      </c>
      <c r="G29" s="7">
        <f>VLOOKUP($C29,Work!$A$2:$AE$30,24,FALSE)</f>
        <v>1.5838829863712555E-2</v>
      </c>
      <c r="H29" s="8">
        <f t="shared" si="0"/>
        <v>1.1710063991249198</v>
      </c>
      <c r="I29" s="8">
        <f t="shared" si="1"/>
        <v>1.6094872755667566E-4</v>
      </c>
    </row>
    <row r="30" spans="2:9">
      <c r="B30" s="7">
        <f>VLOOKUP($C30,Work!$A$2:$AE$30,2,FALSE)</f>
        <v>25</v>
      </c>
      <c r="C30" s="7">
        <v>25</v>
      </c>
      <c r="D30" s="7">
        <v>7</v>
      </c>
      <c r="E30" s="7">
        <v>1.05</v>
      </c>
      <c r="F30" s="7">
        <f>VLOOKUP($C30,Work!$A$2:$AE$30,23,FALSE)</f>
        <v>-90.170228461715865</v>
      </c>
      <c r="G30" s="7">
        <f>VLOOKUP($C30,Work!$A$2:$AE$30,24,FALSE)</f>
        <v>1.563271501399615E-2</v>
      </c>
      <c r="H30" s="8">
        <f t="shared" si="0"/>
        <v>1.1710906972937318</v>
      </c>
      <c r="I30" s="8">
        <f t="shared" si="1"/>
        <v>1.5888827480048384E-4</v>
      </c>
    </row>
    <row r="31" spans="2:9">
      <c r="B31" s="7">
        <f>VLOOKUP($C31,Work!$A$2:$AE$30,2,FALSE)</f>
        <v>26</v>
      </c>
      <c r="C31" s="7">
        <v>26</v>
      </c>
      <c r="D31" s="7">
        <v>7</v>
      </c>
      <c r="E31" s="7">
        <v>1.35</v>
      </c>
      <c r="F31" s="7">
        <f>VLOOKUP($C31,Work!$A$2:$AE$30,23,FALSE)</f>
        <v>-90.160484738520353</v>
      </c>
      <c r="G31" s="7">
        <f>VLOOKUP($C31,Work!$A$2:$AE$30,24,FALSE)</f>
        <v>2.0230750978614469E-2</v>
      </c>
      <c r="H31" s="8">
        <f t="shared" si="0"/>
        <v>1.1711897232301041</v>
      </c>
      <c r="I31" s="8">
        <f t="shared" si="1"/>
        <v>2.0568665846698586E-4</v>
      </c>
    </row>
    <row r="32" spans="2:9">
      <c r="B32" s="7">
        <f>VLOOKUP($C32,Work!$A$2:$AE$30,2,FALSE)</f>
        <v>27</v>
      </c>
      <c r="C32" s="7">
        <v>27</v>
      </c>
      <c r="D32" s="7">
        <v>7</v>
      </c>
      <c r="E32" s="7">
        <v>1.65</v>
      </c>
      <c r="F32" s="7">
        <f>VLOOKUP($C32,Work!$A$2:$AE$30,23,FALSE)</f>
        <v>-90.190304436440599</v>
      </c>
      <c r="G32" s="7">
        <f>VLOOKUP($C32,Work!$A$2:$AE$30,24,FALSE)</f>
        <v>2.1803482989959298E-2</v>
      </c>
      <c r="H32" s="8">
        <f t="shared" si="0"/>
        <v>1.1708867436522705</v>
      </c>
      <c r="I32" s="8">
        <f t="shared" si="1"/>
        <v>2.2150855383196166E-4</v>
      </c>
    </row>
    <row r="33" spans="2:9">
      <c r="B33" s="7">
        <f>VLOOKUP($C33,Work!$A$2:$AE$30,2,FALSE)</f>
        <v>28</v>
      </c>
      <c r="C33" s="7">
        <v>28</v>
      </c>
      <c r="D33" s="7">
        <v>7</v>
      </c>
      <c r="E33" s="7">
        <v>1.95</v>
      </c>
      <c r="F33" s="7">
        <f>VLOOKUP($C33,Work!$A$2:$AE$30,23,FALSE)</f>
        <v>-90.19451227301721</v>
      </c>
      <c r="G33" s="7">
        <f>VLOOKUP($C33,Work!$A$2:$AE$30,24,FALSE)</f>
        <v>2.6356489372505936E-2</v>
      </c>
      <c r="H33" s="8">
        <f t="shared" si="0"/>
        <v>1.1708440094202961</v>
      </c>
      <c r="I33" s="8">
        <f t="shared" si="1"/>
        <v>2.6775049104399429E-4</v>
      </c>
    </row>
    <row r="34" spans="2:9">
      <c r="B34" s="7">
        <f>VLOOKUP($C34,Work!$A$2:$AE$30,2,FALSE)</f>
        <v>29</v>
      </c>
      <c r="C34" s="7">
        <v>29</v>
      </c>
      <c r="D34" s="7">
        <v>7</v>
      </c>
      <c r="E34" s="7">
        <v>2.25</v>
      </c>
      <c r="F34" s="7">
        <f>VLOOKUP($C34,Work!$A$2:$AE$30,23,FALSE)</f>
        <v>-90.185752668422239</v>
      </c>
      <c r="G34" s="7">
        <f>VLOOKUP($C34,Work!$A$2:$AE$30,24,FALSE)</f>
        <v>2.9668673109025927E-2</v>
      </c>
      <c r="H34" s="8">
        <f t="shared" si="0"/>
        <v>1.1709329760967824</v>
      </c>
      <c r="I34" s="8">
        <f t="shared" si="1"/>
        <v>3.0148036855592864E-4</v>
      </c>
    </row>
    <row r="35" spans="2:9">
      <c r="B35" s="7">
        <f>VLOOKUP($C35,Work!$A$2:$AE$30,2,FALSE)</f>
        <v>16</v>
      </c>
      <c r="C35" s="7">
        <v>18</v>
      </c>
      <c r="D35" s="7">
        <v>7</v>
      </c>
      <c r="E35" s="7">
        <v>2.5</v>
      </c>
      <c r="F35" s="7">
        <f>VLOOKUP($C35,Work!$A$2:$AE$30,23,FALSE)</f>
        <v>-90.181580935352756</v>
      </c>
      <c r="G35" s="7">
        <f>VLOOKUP($C35,Work!$A$2:$AE$30,24,FALSE)</f>
        <v>2.1852332300436667E-2</v>
      </c>
      <c r="H35" s="8">
        <f t="shared" si="0"/>
        <v>1.1709753533441691</v>
      </c>
      <c r="I35" s="8">
        <f t="shared" si="1"/>
        <v>2.220555820611203E-4</v>
      </c>
    </row>
    <row r="36" spans="2:9">
      <c r="G36" s="11">
        <f>AVERAGE(G5:G35)</f>
        <v>1.9362075294774149E-2</v>
      </c>
      <c r="I36" s="12">
        <f>AVERAGE(I5:I35)</f>
        <v>1.9644824020223763E-4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Navigation</vt:lpstr>
      <vt:lpstr>Strains</vt:lpstr>
      <vt:lpstr>980046</vt:lpstr>
      <vt:lpstr>Work</vt:lpstr>
      <vt:lpstr>d0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dcterms:created xsi:type="dcterms:W3CDTF">2014-01-02T15:33:14Z</dcterms:created>
  <dcterms:modified xsi:type="dcterms:W3CDTF">2014-01-14T19:19:26Z</dcterms:modified>
</cp:coreProperties>
</file>