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0" yWindow="1245" windowWidth="19155" windowHeight="6090" activeTab="3"/>
  </bookViews>
  <sheets>
    <sheet name="Navigation" sheetId="3" r:id="rId1"/>
    <sheet name="Strains" sheetId="2" r:id="rId2"/>
    <sheet name="980030" sheetId="1" r:id="rId3"/>
    <sheet name="Setup" sheetId="4" r:id="rId4"/>
  </sheets>
  <externalReferences>
    <externalReference r:id="rId5"/>
  </externalReferences>
  <definedNames>
    <definedName name="solver_adj" localSheetId="2" hidden="1">'980030'!$G$451:$J$451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'980030'!$H$454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AI5" i="4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4"/>
  <c r="AC5"/>
  <c r="AC6"/>
  <c r="AC7"/>
  <c r="AC8"/>
  <c r="AC9"/>
  <c r="AC10"/>
  <c r="AC4"/>
  <c r="X5"/>
  <c r="X6"/>
  <c r="X7"/>
  <c r="X8"/>
  <c r="X9"/>
  <c r="X10"/>
  <c r="X11"/>
  <c r="X12"/>
  <c r="X13"/>
  <c r="X14"/>
  <c r="X15"/>
  <c r="X16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4"/>
  <c r="X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4"/>
  <c r="M40"/>
  <c r="M41"/>
  <c r="M42"/>
  <c r="M43"/>
  <c r="M44"/>
  <c r="M45"/>
  <c r="M46"/>
  <c r="M47"/>
  <c r="M48"/>
  <c r="M49"/>
  <c r="M50"/>
  <c r="M51"/>
  <c r="M52"/>
  <c r="M53"/>
  <c r="M54"/>
  <c r="M55"/>
  <c r="M56"/>
  <c r="M39"/>
  <c r="M36"/>
  <c r="M35"/>
  <c r="M34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10"/>
  <c r="M8"/>
  <c r="M7"/>
  <c r="M6"/>
  <c r="M38"/>
  <c r="M37"/>
  <c r="M33"/>
  <c r="AI59" l="1"/>
  <c r="AC13"/>
  <c r="AH56"/>
  <c r="AG56"/>
  <c r="R56"/>
  <c r="Q56"/>
  <c r="AH55"/>
  <c r="AG55"/>
  <c r="R55"/>
  <c r="Q55"/>
  <c r="AH54"/>
  <c r="AG54"/>
  <c r="R54"/>
  <c r="Q54"/>
  <c r="AH53"/>
  <c r="AG53"/>
  <c r="R53"/>
  <c r="Q53"/>
  <c r="AH52"/>
  <c r="AG52"/>
  <c r="R52"/>
  <c r="Q52"/>
  <c r="AH51"/>
  <c r="AG51"/>
  <c r="R51"/>
  <c r="Q51"/>
  <c r="AH50"/>
  <c r="AG50"/>
  <c r="R50"/>
  <c r="Q50"/>
  <c r="AH49"/>
  <c r="AG49"/>
  <c r="R49"/>
  <c r="Q49"/>
  <c r="AH48"/>
  <c r="AG48"/>
  <c r="R48"/>
  <c r="Q48"/>
  <c r="AH47"/>
  <c r="AG47"/>
  <c r="R47"/>
  <c r="Q47"/>
  <c r="AH46"/>
  <c r="AG46"/>
  <c r="R46"/>
  <c r="Q46"/>
  <c r="AH45"/>
  <c r="AG45"/>
  <c r="R45"/>
  <c r="Q45"/>
  <c r="AH44"/>
  <c r="AG44"/>
  <c r="R44"/>
  <c r="Q44"/>
  <c r="AH43"/>
  <c r="AG43"/>
  <c r="R43"/>
  <c r="Q43"/>
  <c r="AH42"/>
  <c r="AG42"/>
  <c r="R42"/>
  <c r="Q42"/>
  <c r="AH41"/>
  <c r="AG41"/>
  <c r="R41"/>
  <c r="Q41"/>
  <c r="AH40"/>
  <c r="AG40"/>
  <c r="R40"/>
  <c r="Q40"/>
  <c r="AH39"/>
  <c r="AG39"/>
  <c r="R39"/>
  <c r="Q39"/>
  <c r="AH38"/>
  <c r="AG38"/>
  <c r="R38"/>
  <c r="Q38"/>
  <c r="AH37"/>
  <c r="AG37"/>
  <c r="R37"/>
  <c r="Q37"/>
  <c r="AH36"/>
  <c r="AG36"/>
  <c r="R36"/>
  <c r="Q36"/>
  <c r="AH35"/>
  <c r="AG35"/>
  <c r="R35"/>
  <c r="Q35"/>
  <c r="AH34"/>
  <c r="AG34"/>
  <c r="R34"/>
  <c r="Q34"/>
  <c r="AH33"/>
  <c r="AG33"/>
  <c r="R33"/>
  <c r="Q33"/>
  <c r="AH32"/>
  <c r="AG32"/>
  <c r="R32"/>
  <c r="Q32"/>
  <c r="AH31"/>
  <c r="AG31"/>
  <c r="R31"/>
  <c r="Q31"/>
  <c r="AH30"/>
  <c r="AG30"/>
  <c r="R30"/>
  <c r="Q30"/>
  <c r="AH29"/>
  <c r="AG29"/>
  <c r="R29"/>
  <c r="Q29"/>
  <c r="AH28"/>
  <c r="AG28"/>
  <c r="R28"/>
  <c r="Q28"/>
  <c r="AH27"/>
  <c r="AG27"/>
  <c r="R27"/>
  <c r="Q27"/>
  <c r="AH26"/>
  <c r="AG26"/>
  <c r="R26"/>
  <c r="Q26"/>
  <c r="AH25"/>
  <c r="AG25"/>
  <c r="R25"/>
  <c r="Q25"/>
  <c r="AH24"/>
  <c r="AG24"/>
  <c r="R24"/>
  <c r="Q24"/>
  <c r="AH23"/>
  <c r="AG23"/>
  <c r="R23"/>
  <c r="Q23"/>
  <c r="AH22"/>
  <c r="AG22"/>
  <c r="R22"/>
  <c r="Q22"/>
  <c r="AH21"/>
  <c r="AG21"/>
  <c r="R21"/>
  <c r="Q21"/>
  <c r="AH20"/>
  <c r="AG20"/>
  <c r="R20"/>
  <c r="Q20"/>
  <c r="AH19"/>
  <c r="AG19"/>
  <c r="R19"/>
  <c r="Q19"/>
  <c r="AH18"/>
  <c r="AG18"/>
  <c r="R18"/>
  <c r="Q18"/>
  <c r="AH17"/>
  <c r="AG17"/>
  <c r="R17"/>
  <c r="Q17"/>
  <c r="AH16"/>
  <c r="AG16"/>
  <c r="W16"/>
  <c r="R16"/>
  <c r="Q16"/>
  <c r="AH15"/>
  <c r="AG15"/>
  <c r="X18"/>
  <c r="W15"/>
  <c r="R15"/>
  <c r="Q15"/>
  <c r="AH14"/>
  <c r="AG14"/>
  <c r="W14"/>
  <c r="R14"/>
  <c r="Q14"/>
  <c r="AH13"/>
  <c r="AG13"/>
  <c r="W13"/>
  <c r="R13"/>
  <c r="Q13"/>
  <c r="AH12"/>
  <c r="AG12"/>
  <c r="W12"/>
  <c r="R12"/>
  <c r="Q12"/>
  <c r="AH11"/>
  <c r="AG11"/>
  <c r="W11"/>
  <c r="R11"/>
  <c r="Q11"/>
  <c r="AH10"/>
  <c r="AG10"/>
  <c r="AB10"/>
  <c r="W10"/>
  <c r="R10"/>
  <c r="Q10"/>
  <c r="AH9"/>
  <c r="AG9"/>
  <c r="AB9"/>
  <c r="W9"/>
  <c r="R9"/>
  <c r="Q9"/>
  <c r="AH8"/>
  <c r="AG8"/>
  <c r="AB8"/>
  <c r="W8"/>
  <c r="R8"/>
  <c r="Q8"/>
  <c r="AH7"/>
  <c r="AG7"/>
  <c r="AB7"/>
  <c r="W7"/>
  <c r="R7"/>
  <c r="Q7"/>
  <c r="AH6"/>
  <c r="AG6"/>
  <c r="AB6"/>
  <c r="W6"/>
  <c r="U6"/>
  <c r="U7" s="1"/>
  <c r="U8" s="1"/>
  <c r="U9" s="1"/>
  <c r="U10" s="1"/>
  <c r="U11" s="1"/>
  <c r="U12" s="1"/>
  <c r="U13" s="1"/>
  <c r="U14" s="1"/>
  <c r="U15" s="1"/>
  <c r="U16" s="1"/>
  <c r="R6"/>
  <c r="Q6"/>
  <c r="P6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AH5"/>
  <c r="AG5"/>
  <c r="AF5"/>
  <c r="AF6" s="1"/>
  <c r="AF7" s="1"/>
  <c r="AF8" s="1"/>
  <c r="AF9" s="1"/>
  <c r="AF10" s="1"/>
  <c r="AF11" s="1"/>
  <c r="AF12" s="1"/>
  <c r="AF13" s="1"/>
  <c r="AF14" s="1"/>
  <c r="AF15" s="1"/>
  <c r="AF16" s="1"/>
  <c r="AF17" s="1"/>
  <c r="AF18" s="1"/>
  <c r="AF19" s="1"/>
  <c r="AF20" s="1"/>
  <c r="AF21" s="1"/>
  <c r="AF22" s="1"/>
  <c r="AF23" s="1"/>
  <c r="AF24" s="1"/>
  <c r="AF25" s="1"/>
  <c r="AF26" s="1"/>
  <c r="AF27" s="1"/>
  <c r="AF28" s="1"/>
  <c r="AF29" s="1"/>
  <c r="AF30" s="1"/>
  <c r="AF31" s="1"/>
  <c r="AF32" s="1"/>
  <c r="AF33" s="1"/>
  <c r="AF34" s="1"/>
  <c r="AF35" s="1"/>
  <c r="AF36" s="1"/>
  <c r="AF37" s="1"/>
  <c r="AF38" s="1"/>
  <c r="AF39" s="1"/>
  <c r="AF40" s="1"/>
  <c r="AF41" s="1"/>
  <c r="AF42" s="1"/>
  <c r="AF43" s="1"/>
  <c r="AF44" s="1"/>
  <c r="AF45" s="1"/>
  <c r="AF46" s="1"/>
  <c r="AF47" s="1"/>
  <c r="AF48" s="1"/>
  <c r="AF49" s="1"/>
  <c r="AF50" s="1"/>
  <c r="AF51" s="1"/>
  <c r="AF52" s="1"/>
  <c r="AF53" s="1"/>
  <c r="AF54" s="1"/>
  <c r="AF55" s="1"/>
  <c r="AF56" s="1"/>
  <c r="AB5"/>
  <c r="Z5"/>
  <c r="Z6" s="1"/>
  <c r="Z7" s="1"/>
  <c r="Z8" s="1"/>
  <c r="Z9" s="1"/>
  <c r="Z10" s="1"/>
  <c r="W5"/>
  <c r="U5"/>
  <c r="R5"/>
  <c r="Q5"/>
  <c r="P5"/>
  <c r="AI58"/>
  <c r="AH4"/>
  <c r="AG4"/>
  <c r="AF4"/>
  <c r="AC12"/>
  <c r="AB4"/>
  <c r="X19"/>
  <c r="W4"/>
  <c r="S58"/>
  <c r="R4"/>
  <c r="Q4"/>
  <c r="M500" i="1"/>
  <c r="M499"/>
  <c r="M498"/>
  <c r="H38" i="4"/>
  <c r="J38" s="1"/>
  <c r="F505" i="1"/>
  <c r="S59" i="4" l="1"/>
  <c r="G505" i="1"/>
  <c r="F504"/>
  <c r="G504" l="1"/>
  <c r="F503"/>
  <c r="G503" l="1"/>
  <c r="F502"/>
  <c r="G502" l="1"/>
  <c r="F501"/>
  <c r="G501" l="1"/>
  <c r="F500"/>
  <c r="G500" l="1"/>
  <c r="F499"/>
  <c r="G499" l="1"/>
  <c r="F498"/>
  <c r="G498" l="1"/>
  <c r="F497"/>
  <c r="G497" l="1"/>
  <c r="F496"/>
  <c r="G496" l="1"/>
  <c r="F495"/>
  <c r="G495" l="1"/>
  <c r="F494"/>
  <c r="G494" l="1"/>
  <c r="F493"/>
  <c r="G493" l="1"/>
  <c r="F492"/>
  <c r="G492" l="1"/>
  <c r="F491"/>
  <c r="G491" l="1"/>
  <c r="F490"/>
  <c r="G490" l="1"/>
  <c r="F489"/>
  <c r="G489" l="1"/>
  <c r="F488"/>
  <c r="G488" l="1"/>
  <c r="F487"/>
  <c r="G487" l="1"/>
  <c r="F486"/>
  <c r="G486" l="1"/>
  <c r="F485"/>
  <c r="G485" l="1"/>
  <c r="F484"/>
  <c r="G484" l="1"/>
  <c r="F483"/>
  <c r="G483" l="1"/>
  <c r="F482"/>
  <c r="G482" l="1"/>
  <c r="F481"/>
  <c r="G481" l="1"/>
  <c r="F480"/>
  <c r="G480" l="1"/>
  <c r="F479"/>
  <c r="G479" l="1"/>
  <c r="F478"/>
  <c r="G478" l="1"/>
  <c r="F477"/>
  <c r="G477" l="1"/>
  <c r="F476"/>
  <c r="G476" l="1"/>
  <c r="F475"/>
  <c r="G475" l="1"/>
  <c r="F474"/>
  <c r="G474" l="1"/>
  <c r="F473"/>
  <c r="G473" l="1"/>
  <c r="F472"/>
  <c r="G472" l="1"/>
  <c r="F471"/>
  <c r="G471" l="1"/>
  <c r="F470"/>
  <c r="G470" l="1"/>
  <c r="F469"/>
  <c r="G469" l="1"/>
  <c r="F468"/>
  <c r="G468" l="1"/>
  <c r="F467"/>
  <c r="G467" l="1"/>
  <c r="F466"/>
  <c r="G466" l="1"/>
  <c r="F465"/>
  <c r="G465" l="1"/>
  <c r="F464"/>
  <c r="G464" l="1"/>
  <c r="F463"/>
  <c r="G463" l="1"/>
  <c r="F462"/>
  <c r="G462" l="1"/>
  <c r="F461"/>
  <c r="G461" l="1"/>
  <c r="F460"/>
  <c r="G460" l="1"/>
  <c r="F459"/>
  <c r="G459" l="1"/>
  <c r="F458"/>
  <c r="G458" l="1"/>
  <c r="F457"/>
  <c r="G457" l="1"/>
  <c r="F456"/>
  <c r="G456" l="1"/>
  <c r="F455"/>
  <c r="G455" l="1"/>
  <c r="F454"/>
  <c r="G454" l="1"/>
  <c r="H454" s="1"/>
  <c r="M9" i="2"/>
  <c r="I9"/>
  <c r="M8"/>
  <c r="I8"/>
  <c r="M7"/>
  <c r="I7"/>
  <c r="M6"/>
  <c r="I6"/>
  <c r="M5"/>
  <c r="I5"/>
  <c r="M4"/>
  <c r="I4"/>
  <c r="M3"/>
  <c r="I3"/>
  <c r="M2"/>
  <c r="I2"/>
  <c r="H37" i="4"/>
  <c r="J37" s="1"/>
  <c r="F436" i="1"/>
  <c r="G436" l="1"/>
  <c r="F435"/>
  <c r="G435" l="1"/>
  <c r="F434"/>
  <c r="G434" l="1"/>
  <c r="F433"/>
  <c r="G433" l="1"/>
  <c r="F432"/>
  <c r="G432" l="1"/>
  <c r="F431"/>
  <c r="G431" l="1"/>
  <c r="F430"/>
  <c r="G430" l="1"/>
  <c r="F429"/>
  <c r="G429" l="1"/>
  <c r="F428"/>
  <c r="G428" l="1"/>
  <c r="F427"/>
  <c r="G427" l="1"/>
  <c r="F426"/>
  <c r="G426" l="1"/>
  <c r="F425"/>
  <c r="G425" l="1"/>
  <c r="F424"/>
  <c r="G424" l="1"/>
  <c r="F423"/>
  <c r="G423" l="1"/>
  <c r="F422"/>
  <c r="G422" l="1"/>
  <c r="F421"/>
  <c r="G421" l="1"/>
  <c r="F420"/>
  <c r="G420" l="1"/>
  <c r="F419"/>
  <c r="G419" l="1"/>
  <c r="F418"/>
  <c r="G418" l="1"/>
  <c r="F417"/>
  <c r="G417" l="1"/>
  <c r="F416"/>
  <c r="G416" l="1"/>
  <c r="F415"/>
  <c r="G415" l="1"/>
  <c r="F414"/>
  <c r="G414" l="1"/>
  <c r="F413"/>
  <c r="G413" l="1"/>
  <c r="F412"/>
  <c r="G412" l="1"/>
  <c r="F411"/>
  <c r="G411" l="1"/>
  <c r="F410"/>
  <c r="G410" l="1"/>
  <c r="F409"/>
  <c r="G409" l="1"/>
  <c r="F408"/>
  <c r="G408" l="1"/>
  <c r="F407"/>
  <c r="G407" l="1"/>
  <c r="F406"/>
  <c r="G406" l="1"/>
  <c r="F405"/>
  <c r="G405" l="1"/>
  <c r="F404"/>
  <c r="G404" l="1"/>
  <c r="F403"/>
  <c r="G403" l="1"/>
  <c r="F402"/>
  <c r="G402" l="1"/>
  <c r="F401"/>
  <c r="G401" l="1"/>
  <c r="F400"/>
  <c r="G400" l="1"/>
  <c r="F399"/>
  <c r="G399" l="1"/>
  <c r="F398"/>
  <c r="G398" l="1"/>
  <c r="F397"/>
  <c r="G397" l="1"/>
  <c r="F396"/>
  <c r="G396" l="1"/>
  <c r="F395"/>
  <c r="G395" l="1"/>
  <c r="F394"/>
  <c r="G394" l="1"/>
  <c r="F393"/>
  <c r="G393" l="1"/>
  <c r="F392"/>
  <c r="G392" l="1"/>
  <c r="F391"/>
  <c r="G391" l="1"/>
  <c r="F390"/>
  <c r="G390" l="1"/>
  <c r="F389"/>
  <c r="G389" l="1"/>
  <c r="F388"/>
  <c r="G388" l="1"/>
  <c r="F387"/>
  <c r="G387" l="1"/>
  <c r="F386"/>
  <c r="G386" l="1"/>
  <c r="F385"/>
  <c r="G385" l="1"/>
  <c r="H385" s="1"/>
  <c r="H33" i="4"/>
  <c r="J33" s="1"/>
  <c r="F367" i="1"/>
  <c r="G367" l="1"/>
  <c r="F366"/>
  <c r="G366" l="1"/>
  <c r="F365"/>
  <c r="G365" l="1"/>
  <c r="F364"/>
  <c r="G364" l="1"/>
  <c r="F363"/>
  <c r="G363" l="1"/>
  <c r="F362"/>
  <c r="G362" l="1"/>
  <c r="F361"/>
  <c r="G361" l="1"/>
  <c r="F360"/>
  <c r="G360" l="1"/>
  <c r="F359"/>
  <c r="G359" l="1"/>
  <c r="F358"/>
  <c r="G358" l="1"/>
  <c r="F357"/>
  <c r="G357" l="1"/>
  <c r="F356"/>
  <c r="G356" l="1"/>
  <c r="F355"/>
  <c r="G355" l="1"/>
  <c r="F354"/>
  <c r="F353"/>
  <c r="F352"/>
  <c r="F351"/>
  <c r="F350"/>
  <c r="F349"/>
  <c r="F348"/>
  <c r="F347"/>
  <c r="F346"/>
  <c r="F345"/>
  <c r="F344"/>
  <c r="F343"/>
  <c r="F342"/>
  <c r="F341"/>
  <c r="F340"/>
  <c r="G341" l="1"/>
  <c r="G342"/>
  <c r="G343"/>
  <c r="G344"/>
  <c r="G345"/>
  <c r="G346"/>
  <c r="G347"/>
  <c r="G348"/>
  <c r="G349"/>
  <c r="G350"/>
  <c r="G351"/>
  <c r="G352"/>
  <c r="G353"/>
  <c r="G354"/>
  <c r="G340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G326" l="1"/>
  <c r="F325"/>
  <c r="G325" l="1"/>
  <c r="F324"/>
  <c r="G324" l="1"/>
  <c r="F323"/>
  <c r="G323" l="1"/>
  <c r="F322"/>
  <c r="G322" l="1"/>
  <c r="F321"/>
  <c r="G321" l="1"/>
  <c r="F320"/>
  <c r="G320" l="1"/>
  <c r="F319"/>
  <c r="G319" l="1"/>
  <c r="F318"/>
  <c r="G318" l="1"/>
  <c r="F317"/>
  <c r="G317" l="1"/>
  <c r="F316"/>
  <c r="G316" l="1"/>
  <c r="H316" s="1"/>
  <c r="H21" i="4"/>
  <c r="F298" i="1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F280"/>
  <c r="F279"/>
  <c r="F278"/>
  <c r="F277"/>
  <c r="F276"/>
  <c r="G277" l="1"/>
  <c r="G280"/>
  <c r="G281"/>
  <c r="G276"/>
  <c r="F275"/>
  <c r="F274"/>
  <c r="G274" l="1"/>
  <c r="F273"/>
  <c r="G273" l="1"/>
  <c r="F272"/>
  <c r="G272" l="1"/>
  <c r="F271"/>
  <c r="G271" l="1"/>
  <c r="F270"/>
  <c r="G270" l="1"/>
  <c r="F269"/>
  <c r="G269" l="1"/>
  <c r="F268"/>
  <c r="G268" l="1"/>
  <c r="F267"/>
  <c r="G267" l="1"/>
  <c r="F266"/>
  <c r="G266" l="1"/>
  <c r="F265"/>
  <c r="G265" l="1"/>
  <c r="F264"/>
  <c r="G264" l="1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H247" s="1"/>
  <c r="H9" i="4"/>
  <c r="F229" i="1"/>
  <c r="J9" i="4" l="1"/>
  <c r="M9"/>
  <c r="G229" i="1"/>
  <c r="F228"/>
  <c r="G228" l="1"/>
  <c r="F227"/>
  <c r="G227" l="1"/>
  <c r="F226"/>
  <c r="G226" l="1"/>
  <c r="F225"/>
  <c r="G225" l="1"/>
  <c r="F224"/>
  <c r="G224" l="1"/>
  <c r="F223"/>
  <c r="G223" l="1"/>
  <c r="F222"/>
  <c r="G222" l="1"/>
  <c r="F221"/>
  <c r="G221" l="1"/>
  <c r="F220"/>
  <c r="G220" l="1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H178" s="1"/>
  <c r="H5" i="4"/>
  <c r="F160" i="1"/>
  <c r="J5" i="4" l="1"/>
  <c r="M5"/>
  <c r="G160" i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109"/>
  <c r="G109" l="1"/>
  <c r="H109" s="1"/>
  <c r="H4" i="4" l="1"/>
  <c r="M4" s="1"/>
  <c r="F65" i="1"/>
  <c r="F54"/>
  <c r="F42"/>
  <c r="F91"/>
  <c r="F87"/>
  <c r="F83"/>
  <c r="F79"/>
  <c r="F75"/>
  <c r="F71"/>
  <c r="F67"/>
  <c r="F63"/>
  <c r="F59"/>
  <c r="F55"/>
  <c r="F51"/>
  <c r="F47"/>
  <c r="F43"/>
  <c r="F88"/>
  <c r="F84"/>
  <c r="F80"/>
  <c r="F76"/>
  <c r="F72"/>
  <c r="F68"/>
  <c r="F64"/>
  <c r="F60"/>
  <c r="F56"/>
  <c r="F52"/>
  <c r="F48"/>
  <c r="F44"/>
  <c r="F40"/>
  <c r="F89"/>
  <c r="F85"/>
  <c r="F81"/>
  <c r="F77"/>
  <c r="F73"/>
  <c r="F69"/>
  <c r="F61"/>
  <c r="F57"/>
  <c r="F53"/>
  <c r="F49"/>
  <c r="F45"/>
  <c r="F41"/>
  <c r="F90"/>
  <c r="F86"/>
  <c r="F82"/>
  <c r="F78"/>
  <c r="F74"/>
  <c r="F70"/>
  <c r="F66"/>
  <c r="F62"/>
  <c r="F58"/>
  <c r="F50"/>
  <c r="F46"/>
  <c r="J57" i="4" l="1"/>
  <c r="J4"/>
  <c r="G91" i="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 l="1"/>
  <c r="H40" s="1"/>
</calcChain>
</file>

<file path=xl/sharedStrings.xml><?xml version="1.0" encoding="utf-8"?>
<sst xmlns="http://schemas.openxmlformats.org/spreadsheetml/2006/main" count="320" uniqueCount="95">
  <si>
    <t xml:space="preserve">                                                                                </t>
  </si>
  <si>
    <t xml:space="preserve">Run :     1  Seq   1  Rec   1  File L3A:980030  Date 23-DEC-2013 16:29:57.53    </t>
  </si>
  <si>
    <t xml:space="preserve">Mode: MW_ANGLE      Npts    54 Rpts     0                                       </t>
  </si>
  <si>
    <t xml:space="preserve">Cmon: Mon1[  DB]=    6000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</si>
  <si>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</si>
  <si>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</si>
  <si>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</si>
  <si>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-41.500  PHI= -90.500 DSRD=  17.000     </t>
  </si>
  <si>
    <t xml:space="preserve">Drv : XPOS= -58.450 YPOS= -19.000 ZPOS=   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</si>
  <si>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</si>
  <si>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</si>
  <si>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</si>
  <si>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L3A:980030  Date 23-DEC-2013 16:39:14.42    </t>
  </si>
  <si>
    <t xml:space="preserve">Mode: MW_ANGLE      Npts    52 Rpts     0                                       </t>
  </si>
  <si>
    <t xml:space="preserve">Run :     3  Seq   2  Rec   2  File L3A:980030  Date 23-DEC-2013 17:05:18.44    </t>
  </si>
  <si>
    <t xml:space="preserve">Drv : XPOS= -50.450 YPOS= -19.000 ZPOS=   0.000 DSTD=   0.000                   </t>
  </si>
  <si>
    <t xml:space="preserve">Run :     4  Seq   3  Rec   3  File L3A:980030  Date 23-DEC-2013 17:31:29.22    </t>
  </si>
  <si>
    <t xml:space="preserve">Drv : XPOS= -46.450 YPOS= -19.000 ZPOS=   0.000 DSTD=   0.000                   </t>
  </si>
  <si>
    <t xml:space="preserve">Run :     5  Seq   4  Rec   4  File L3A:980030  Date 23-DEC-2013 17:57:11.21    </t>
  </si>
  <si>
    <t xml:space="preserve">Drv : XPOS= -34.450 YPOS= -19.000 ZPOS=   0.000 DSTD=   0.000                   </t>
  </si>
  <si>
    <t xml:space="preserve">Run :     6  Seq   5  Rec   5  File L3A:980030  Date 23-DEC-2013 18:22:43.95    </t>
  </si>
  <si>
    <t xml:space="preserve">Drv : XPOS= -22.450 YPOS= -19.000 ZPOS=   0.000 DSTD=   0.000                   </t>
  </si>
  <si>
    <t xml:space="preserve">Run :     7  Seq   6  Rec   6  File L3A:980030  Date 23-DEC-2013 18:48:57.59    </t>
  </si>
  <si>
    <t xml:space="preserve">Drv : XPOS= -18.450 YPOS= -19.000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</si>
  <si>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</si>
  <si>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</si>
  <si>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</si>
  <si>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</si>
  <si>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</si>
  <si>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</si>
  <si>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</si>
  <si>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</si>
  <si>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</si>
  <si>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</si>
  <si>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</si>
  <si>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</si>
  <si>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</si>
  <si>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</si>
  <si>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</si>
  <si>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</si>
  <si>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</si>
  <si>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</si>
  <si>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</si>
  <si>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</si>
  <si>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</si>
  <si>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</si>
  <si>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</si>
  <si>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</si>
  <si>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</si>
  <si>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</si>
  <si>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</si>
  <si>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</si>
  <si>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</si>
  <si>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</si>
  <si>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</si>
  <si>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</si>
  <si>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</si>
  <si>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</si>
  <si>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</si>
  <si>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</si>
  <si>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</si>
  <si>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</si>
  <si>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</si>
  <si>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</si>
  <si>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</si>
  <si>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</si>
  <si>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</si>
  <si>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</si>
  <si>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Calc</t>
  </si>
  <si>
    <t>Error</t>
  </si>
  <si>
    <t>Amp</t>
  </si>
  <si>
    <t>Xcentre</t>
  </si>
  <si>
    <t>Width</t>
  </si>
  <si>
    <t>Back</t>
  </si>
  <si>
    <t>X</t>
  </si>
  <si>
    <t>X-AXIS</t>
  </si>
  <si>
    <t>Y-Wall</t>
  </si>
  <si>
    <t>Normal</t>
  </si>
  <si>
    <t>Transverse</t>
  </si>
  <si>
    <t>CHI2</t>
  </si>
  <si>
    <t xml:space="preserve">Run :     8  Seq   7  Rec   7  File L3A:980030  Date 23-DEC-2013 19:14:41.95    </t>
  </si>
  <si>
    <t xml:space="preserve">Drv : XPOS= -10.450 YPOS= -19.000 ZPOS=   0.000 DSTD=   0.000                   </t>
  </si>
  <si>
    <t>Depth = 0.15 mm</t>
  </si>
  <si>
    <t>Depth = 2.5 mm</t>
  </si>
  <si>
    <t>Mid-weld depth profile</t>
  </si>
  <si>
    <t>Depth = 0.25 mm</t>
  </si>
  <si>
    <t>REC</t>
  </si>
  <si>
    <t>Y-AXIS</t>
  </si>
  <si>
    <t>Depth</t>
  </si>
  <si>
    <t xml:space="preserve">Ymax = </t>
  </si>
  <si>
    <t>Ymin =</t>
  </si>
  <si>
    <t>Ymax</t>
  </si>
  <si>
    <t xml:space="preserve">Ymin = </t>
  </si>
  <si>
    <t>Transverse-Normal</t>
  </si>
  <si>
    <t>Ywall - Calc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</si>
</sst>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'980030'!$B$40:$B$91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-19.074999999999999</c:v>
                </c:pt>
                <c:pt idx="2">
                  <c:v>-19.14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-22.195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'980030'!$E$40:$E$91</c:f>
              <c:numCache>
                <c:formatCode>General</c:formatCode>
                <c:ptCount val="52"/>
                <c:pt idx="0">
                  <c:v>205</c:v>
                </c:pt>
                <c:pt idx="1">
                  <c:v>201</c:v>
                </c:pt>
                <c:pt idx="2">
                  <c:v>198</c:v>
                </c:pt>
                <c:pt idx="3">
                  <c:v>188</c:v>
                </c:pt>
                <c:pt idx="4">
                  <c:v>202</c:v>
                </c:pt>
                <c:pt idx="5">
                  <c:v>211</c:v>
                </c:pt>
                <c:pt idx="6">
                  <c:v>205</c:v>
                </c:pt>
                <c:pt idx="7">
                  <c:v>202</c:v>
                </c:pt>
                <c:pt idx="8">
                  <c:v>198</c:v>
                </c:pt>
                <c:pt idx="9">
                  <c:v>206</c:v>
                </c:pt>
                <c:pt idx="10">
                  <c:v>208</c:v>
                </c:pt>
                <c:pt idx="11">
                  <c:v>193</c:v>
                </c:pt>
                <c:pt idx="12">
                  <c:v>195</c:v>
                </c:pt>
                <c:pt idx="13">
                  <c:v>204</c:v>
                </c:pt>
                <c:pt idx="14">
                  <c:v>201</c:v>
                </c:pt>
                <c:pt idx="15">
                  <c:v>202</c:v>
                </c:pt>
                <c:pt idx="16">
                  <c:v>197</c:v>
                </c:pt>
                <c:pt idx="17">
                  <c:v>192</c:v>
                </c:pt>
                <c:pt idx="18">
                  <c:v>222</c:v>
                </c:pt>
                <c:pt idx="19">
                  <c:v>182</c:v>
                </c:pt>
                <c:pt idx="20">
                  <c:v>201</c:v>
                </c:pt>
                <c:pt idx="21">
                  <c:v>199</c:v>
                </c:pt>
                <c:pt idx="22">
                  <c:v>194</c:v>
                </c:pt>
                <c:pt idx="23">
                  <c:v>197</c:v>
                </c:pt>
                <c:pt idx="24">
                  <c:v>194</c:v>
                </c:pt>
                <c:pt idx="25">
                  <c:v>237</c:v>
                </c:pt>
                <c:pt idx="26">
                  <c:v>197</c:v>
                </c:pt>
                <c:pt idx="27">
                  <c:v>194</c:v>
                </c:pt>
                <c:pt idx="28">
                  <c:v>196</c:v>
                </c:pt>
                <c:pt idx="29">
                  <c:v>201</c:v>
                </c:pt>
                <c:pt idx="30">
                  <c:v>210</c:v>
                </c:pt>
                <c:pt idx="31">
                  <c:v>195</c:v>
                </c:pt>
                <c:pt idx="32">
                  <c:v>179</c:v>
                </c:pt>
                <c:pt idx="33">
                  <c:v>185</c:v>
                </c:pt>
                <c:pt idx="34">
                  <c:v>166</c:v>
                </c:pt>
                <c:pt idx="35">
                  <c:v>150</c:v>
                </c:pt>
                <c:pt idx="36">
                  <c:v>130</c:v>
                </c:pt>
                <c:pt idx="37">
                  <c:v>113</c:v>
                </c:pt>
                <c:pt idx="38">
                  <c:v>106</c:v>
                </c:pt>
                <c:pt idx="39">
                  <c:v>92</c:v>
                </c:pt>
                <c:pt idx="40">
                  <c:v>90</c:v>
                </c:pt>
                <c:pt idx="41">
                  <c:v>114</c:v>
                </c:pt>
                <c:pt idx="42">
                  <c:v>92</c:v>
                </c:pt>
                <c:pt idx="43">
                  <c:v>88</c:v>
                </c:pt>
                <c:pt idx="44">
                  <c:v>110</c:v>
                </c:pt>
                <c:pt idx="45">
                  <c:v>94</c:v>
                </c:pt>
                <c:pt idx="46">
                  <c:v>78</c:v>
                </c:pt>
                <c:pt idx="47">
                  <c:v>112</c:v>
                </c:pt>
                <c:pt idx="48">
                  <c:v>120</c:v>
                </c:pt>
                <c:pt idx="49">
                  <c:v>107</c:v>
                </c:pt>
                <c:pt idx="50">
                  <c:v>85</c:v>
                </c:pt>
                <c:pt idx="51">
                  <c:v>92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'980030'!$B$40:$B$91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-19.074999999999999</c:v>
                </c:pt>
                <c:pt idx="2">
                  <c:v>-19.14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-22.195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'980030'!$F$40:$F$91</c:f>
              <c:numCache>
                <c:formatCode>General</c:formatCode>
                <c:ptCount val="52"/>
                <c:pt idx="0">
                  <c:v>200.31901694469789</c:v>
                </c:pt>
                <c:pt idx="1">
                  <c:v>200.31901694469789</c:v>
                </c:pt>
                <c:pt idx="2">
                  <c:v>200.31901694469789</c:v>
                </c:pt>
                <c:pt idx="3">
                  <c:v>200.31901694469789</c:v>
                </c:pt>
                <c:pt idx="4">
                  <c:v>200.31901694469789</c:v>
                </c:pt>
                <c:pt idx="5">
                  <c:v>200.31901694469789</c:v>
                </c:pt>
                <c:pt idx="6">
                  <c:v>200.31901694469789</c:v>
                </c:pt>
                <c:pt idx="7">
                  <c:v>200.31901694469789</c:v>
                </c:pt>
                <c:pt idx="8">
                  <c:v>200.31901694469789</c:v>
                </c:pt>
                <c:pt idx="9">
                  <c:v>200.31901694469789</c:v>
                </c:pt>
                <c:pt idx="10">
                  <c:v>200.31901694469789</c:v>
                </c:pt>
                <c:pt idx="11">
                  <c:v>200.31901694469789</c:v>
                </c:pt>
                <c:pt idx="12">
                  <c:v>200.31901694469789</c:v>
                </c:pt>
                <c:pt idx="13">
                  <c:v>200.31901694469789</c:v>
                </c:pt>
                <c:pt idx="14">
                  <c:v>200.31901694469789</c:v>
                </c:pt>
                <c:pt idx="15">
                  <c:v>200.31901694469789</c:v>
                </c:pt>
                <c:pt idx="16">
                  <c:v>200.31901694469789</c:v>
                </c:pt>
                <c:pt idx="17">
                  <c:v>200.31901694469789</c:v>
                </c:pt>
                <c:pt idx="18">
                  <c:v>200.31901694469789</c:v>
                </c:pt>
                <c:pt idx="19">
                  <c:v>200.31901694469789</c:v>
                </c:pt>
                <c:pt idx="20">
                  <c:v>200.31901694469789</c:v>
                </c:pt>
                <c:pt idx="21">
                  <c:v>200.31901694469789</c:v>
                </c:pt>
                <c:pt idx="22">
                  <c:v>200.31901694469789</c:v>
                </c:pt>
                <c:pt idx="23">
                  <c:v>200.31901694469789</c:v>
                </c:pt>
                <c:pt idx="24">
                  <c:v>200.31901694469789</c:v>
                </c:pt>
                <c:pt idx="25">
                  <c:v>200.31901694469789</c:v>
                </c:pt>
                <c:pt idx="26">
                  <c:v>200.31901694469789</c:v>
                </c:pt>
                <c:pt idx="27">
                  <c:v>200.31901694469789</c:v>
                </c:pt>
                <c:pt idx="28">
                  <c:v>200.31901694469789</c:v>
                </c:pt>
                <c:pt idx="29">
                  <c:v>200.31901694469789</c:v>
                </c:pt>
                <c:pt idx="30">
                  <c:v>200.26527472878089</c:v>
                </c:pt>
                <c:pt idx="31">
                  <c:v>197.59380826660748</c:v>
                </c:pt>
                <c:pt idx="32">
                  <c:v>191.55348603522395</c:v>
                </c:pt>
                <c:pt idx="33">
                  <c:v>179.1777064403359</c:v>
                </c:pt>
                <c:pt idx="34">
                  <c:v>165.41678131989858</c:v>
                </c:pt>
                <c:pt idx="35">
                  <c:v>146.66542203578365</c:v>
                </c:pt>
                <c:pt idx="36">
                  <c:v>129.81289105069828</c:v>
                </c:pt>
                <c:pt idx="37">
                  <c:v>114.48848677120895</c:v>
                </c:pt>
                <c:pt idx="38">
                  <c:v>104.44067602896844</c:v>
                </c:pt>
                <c:pt idx="39">
                  <c:v>98.419969880092836</c:v>
                </c:pt>
                <c:pt idx="40">
                  <c:v>96.426318905444418</c:v>
                </c:pt>
                <c:pt idx="41">
                  <c:v>96.426318905444418</c:v>
                </c:pt>
                <c:pt idx="42">
                  <c:v>96.426318905444418</c:v>
                </c:pt>
                <c:pt idx="43">
                  <c:v>96.426318905444418</c:v>
                </c:pt>
                <c:pt idx="44">
                  <c:v>96.426318905444418</c:v>
                </c:pt>
                <c:pt idx="45">
                  <c:v>96.426318905444418</c:v>
                </c:pt>
                <c:pt idx="46">
                  <c:v>96.426318905444418</c:v>
                </c:pt>
                <c:pt idx="47">
                  <c:v>96.426318905444418</c:v>
                </c:pt>
                <c:pt idx="48">
                  <c:v>96.426318905444418</c:v>
                </c:pt>
                <c:pt idx="49">
                  <c:v>96.426318905444418</c:v>
                </c:pt>
                <c:pt idx="50">
                  <c:v>96.426318905444418</c:v>
                </c:pt>
                <c:pt idx="51">
                  <c:v>96.426318905444418</c:v>
                </c:pt>
              </c:numCache>
            </c:numRef>
          </c:yVal>
        </c:ser>
        <c:axId val="390337664"/>
        <c:axId val="390316800"/>
      </c:scatterChart>
      <c:valAx>
        <c:axId val="390337664"/>
        <c:scaling>
          <c:orientation val="minMax"/>
        </c:scaling>
        <c:axPos val="b"/>
        <c:numFmt formatCode="General" sourceLinked="1"/>
        <c:tickLblPos val="nextTo"/>
        <c:crossAx val="390316800"/>
        <c:crosses val="autoZero"/>
        <c:crossBetween val="midCat"/>
      </c:valAx>
      <c:valAx>
        <c:axId val="390316800"/>
        <c:scaling>
          <c:orientation val="minMax"/>
        </c:scaling>
        <c:axPos val="l"/>
        <c:majorGridlines/>
        <c:numFmt formatCode="General" sourceLinked="1"/>
        <c:tickLblPos val="nextTo"/>
        <c:crossAx val="39033766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'980030'!$B$109:$B$160</c:f>
              <c:numCache>
                <c:formatCode>General</c:formatCode>
                <c:ptCount val="52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-20.64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-21.684999999999999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'980030'!$E$109:$E$160</c:f>
              <c:numCache>
                <c:formatCode>General</c:formatCode>
                <c:ptCount val="52"/>
                <c:pt idx="0">
                  <c:v>198</c:v>
                </c:pt>
                <c:pt idx="1">
                  <c:v>196</c:v>
                </c:pt>
                <c:pt idx="2">
                  <c:v>200</c:v>
                </c:pt>
                <c:pt idx="3">
                  <c:v>207</c:v>
                </c:pt>
                <c:pt idx="4">
                  <c:v>214</c:v>
                </c:pt>
                <c:pt idx="5">
                  <c:v>210</c:v>
                </c:pt>
                <c:pt idx="6">
                  <c:v>194</c:v>
                </c:pt>
                <c:pt idx="7">
                  <c:v>198</c:v>
                </c:pt>
                <c:pt idx="8">
                  <c:v>213</c:v>
                </c:pt>
                <c:pt idx="9">
                  <c:v>197</c:v>
                </c:pt>
                <c:pt idx="10">
                  <c:v>186</c:v>
                </c:pt>
                <c:pt idx="11">
                  <c:v>202</c:v>
                </c:pt>
                <c:pt idx="12">
                  <c:v>219</c:v>
                </c:pt>
                <c:pt idx="13">
                  <c:v>181</c:v>
                </c:pt>
                <c:pt idx="14">
                  <c:v>196</c:v>
                </c:pt>
                <c:pt idx="15">
                  <c:v>205</c:v>
                </c:pt>
                <c:pt idx="16">
                  <c:v>203</c:v>
                </c:pt>
                <c:pt idx="17">
                  <c:v>198</c:v>
                </c:pt>
                <c:pt idx="18">
                  <c:v>211</c:v>
                </c:pt>
                <c:pt idx="19">
                  <c:v>186</c:v>
                </c:pt>
                <c:pt idx="20">
                  <c:v>203</c:v>
                </c:pt>
                <c:pt idx="21">
                  <c:v>206</c:v>
                </c:pt>
                <c:pt idx="22">
                  <c:v>208</c:v>
                </c:pt>
                <c:pt idx="23">
                  <c:v>176</c:v>
                </c:pt>
                <c:pt idx="24">
                  <c:v>199</c:v>
                </c:pt>
                <c:pt idx="25">
                  <c:v>220</c:v>
                </c:pt>
                <c:pt idx="26">
                  <c:v>197</c:v>
                </c:pt>
                <c:pt idx="27">
                  <c:v>165</c:v>
                </c:pt>
                <c:pt idx="28">
                  <c:v>176</c:v>
                </c:pt>
                <c:pt idx="29">
                  <c:v>145</c:v>
                </c:pt>
                <c:pt idx="30">
                  <c:v>164</c:v>
                </c:pt>
                <c:pt idx="31">
                  <c:v>124</c:v>
                </c:pt>
                <c:pt idx="32">
                  <c:v>93</c:v>
                </c:pt>
                <c:pt idx="33">
                  <c:v>95</c:v>
                </c:pt>
                <c:pt idx="34">
                  <c:v>115</c:v>
                </c:pt>
                <c:pt idx="35">
                  <c:v>110</c:v>
                </c:pt>
                <c:pt idx="36">
                  <c:v>103</c:v>
                </c:pt>
                <c:pt idx="37">
                  <c:v>99</c:v>
                </c:pt>
                <c:pt idx="38">
                  <c:v>88</c:v>
                </c:pt>
                <c:pt idx="39">
                  <c:v>103</c:v>
                </c:pt>
                <c:pt idx="40">
                  <c:v>116</c:v>
                </c:pt>
                <c:pt idx="41">
                  <c:v>85</c:v>
                </c:pt>
                <c:pt idx="42">
                  <c:v>114</c:v>
                </c:pt>
                <c:pt idx="43">
                  <c:v>92</c:v>
                </c:pt>
                <c:pt idx="44">
                  <c:v>104</c:v>
                </c:pt>
                <c:pt idx="45">
                  <c:v>101</c:v>
                </c:pt>
                <c:pt idx="46">
                  <c:v>101</c:v>
                </c:pt>
                <c:pt idx="47">
                  <c:v>95</c:v>
                </c:pt>
                <c:pt idx="48">
                  <c:v>91</c:v>
                </c:pt>
                <c:pt idx="49">
                  <c:v>100</c:v>
                </c:pt>
                <c:pt idx="50">
                  <c:v>108</c:v>
                </c:pt>
                <c:pt idx="51">
                  <c:v>98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'980030'!$B$109:$B$160</c:f>
              <c:numCache>
                <c:formatCode>General</c:formatCode>
                <c:ptCount val="52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-20.64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-21.684999999999999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'980030'!$F$109:$F$160</c:f>
              <c:numCache>
                <c:formatCode>General</c:formatCode>
                <c:ptCount val="52"/>
                <c:pt idx="0">
                  <c:v>200.00627379053802</c:v>
                </c:pt>
                <c:pt idx="1">
                  <c:v>200.00627379053802</c:v>
                </c:pt>
                <c:pt idx="2">
                  <c:v>200.00627379053802</c:v>
                </c:pt>
                <c:pt idx="3">
                  <c:v>200.00627379053802</c:v>
                </c:pt>
                <c:pt idx="4">
                  <c:v>200.00627379053802</c:v>
                </c:pt>
                <c:pt idx="5">
                  <c:v>200.00627379053802</c:v>
                </c:pt>
                <c:pt idx="6">
                  <c:v>200.00627379053802</c:v>
                </c:pt>
                <c:pt idx="7">
                  <c:v>200.00627379053802</c:v>
                </c:pt>
                <c:pt idx="8">
                  <c:v>200.00627379053802</c:v>
                </c:pt>
                <c:pt idx="9">
                  <c:v>200.00627379053802</c:v>
                </c:pt>
                <c:pt idx="10">
                  <c:v>200.00627379053802</c:v>
                </c:pt>
                <c:pt idx="11">
                  <c:v>200.00627379053802</c:v>
                </c:pt>
                <c:pt idx="12">
                  <c:v>200.00627379053802</c:v>
                </c:pt>
                <c:pt idx="13">
                  <c:v>200.00627379053802</c:v>
                </c:pt>
                <c:pt idx="14">
                  <c:v>200.00627379053802</c:v>
                </c:pt>
                <c:pt idx="15">
                  <c:v>200.00627379053802</c:v>
                </c:pt>
                <c:pt idx="16">
                  <c:v>200.00627379053802</c:v>
                </c:pt>
                <c:pt idx="17">
                  <c:v>200.00627379053802</c:v>
                </c:pt>
                <c:pt idx="18">
                  <c:v>200.00627379053802</c:v>
                </c:pt>
                <c:pt idx="19">
                  <c:v>200.00627379053802</c:v>
                </c:pt>
                <c:pt idx="20">
                  <c:v>200.00627379053802</c:v>
                </c:pt>
                <c:pt idx="21">
                  <c:v>200.00627379053802</c:v>
                </c:pt>
                <c:pt idx="22">
                  <c:v>200.00627379053802</c:v>
                </c:pt>
                <c:pt idx="23">
                  <c:v>200.00627379053802</c:v>
                </c:pt>
                <c:pt idx="24">
                  <c:v>200.00627379053802</c:v>
                </c:pt>
                <c:pt idx="25">
                  <c:v>199.19293064644089</c:v>
                </c:pt>
                <c:pt idx="26">
                  <c:v>194.2347769065974</c:v>
                </c:pt>
                <c:pt idx="27">
                  <c:v>185.66106796712489</c:v>
                </c:pt>
                <c:pt idx="28">
                  <c:v>172.04285233811274</c:v>
                </c:pt>
                <c:pt idx="29">
                  <c:v>153.92140452673189</c:v>
                </c:pt>
                <c:pt idx="30">
                  <c:v>134.24709178985398</c:v>
                </c:pt>
                <c:pt idx="31">
                  <c:v>118.91245667828271</c:v>
                </c:pt>
                <c:pt idx="32">
                  <c:v>108.7543605241402</c:v>
                </c:pt>
                <c:pt idx="33">
                  <c:v>101.4526250470218</c:v>
                </c:pt>
                <c:pt idx="34">
                  <c:v>99.907730766301071</c:v>
                </c:pt>
                <c:pt idx="35">
                  <c:v>99.907730766301071</c:v>
                </c:pt>
                <c:pt idx="36">
                  <c:v>99.907730766301071</c:v>
                </c:pt>
                <c:pt idx="37">
                  <c:v>99.907730766301071</c:v>
                </c:pt>
                <c:pt idx="38">
                  <c:v>99.907730766301071</c:v>
                </c:pt>
                <c:pt idx="39">
                  <c:v>99.907730766301071</c:v>
                </c:pt>
                <c:pt idx="40">
                  <c:v>99.907730766301071</c:v>
                </c:pt>
                <c:pt idx="41">
                  <c:v>99.907730766301071</c:v>
                </c:pt>
                <c:pt idx="42">
                  <c:v>99.907730766301071</c:v>
                </c:pt>
                <c:pt idx="43">
                  <c:v>99.907730766301071</c:v>
                </c:pt>
                <c:pt idx="44">
                  <c:v>99.907730766301071</c:v>
                </c:pt>
                <c:pt idx="45">
                  <c:v>99.907730766301071</c:v>
                </c:pt>
                <c:pt idx="46">
                  <c:v>99.907730766301071</c:v>
                </c:pt>
                <c:pt idx="47">
                  <c:v>99.907730766301071</c:v>
                </c:pt>
                <c:pt idx="48">
                  <c:v>99.907730766301071</c:v>
                </c:pt>
                <c:pt idx="49">
                  <c:v>99.907730766301071</c:v>
                </c:pt>
                <c:pt idx="50">
                  <c:v>99.907730766301071</c:v>
                </c:pt>
                <c:pt idx="51">
                  <c:v>99.907730766301071</c:v>
                </c:pt>
              </c:numCache>
            </c:numRef>
          </c:yVal>
        </c:ser>
        <c:axId val="391564672"/>
        <c:axId val="391915008"/>
      </c:scatterChart>
      <c:valAx>
        <c:axId val="391564672"/>
        <c:scaling>
          <c:orientation val="minMax"/>
        </c:scaling>
        <c:axPos val="b"/>
        <c:numFmt formatCode="General" sourceLinked="1"/>
        <c:tickLblPos val="nextTo"/>
        <c:crossAx val="391915008"/>
        <c:crosses val="autoZero"/>
        <c:crossBetween val="midCat"/>
      </c:valAx>
      <c:valAx>
        <c:axId val="391915008"/>
        <c:scaling>
          <c:orientation val="minMax"/>
        </c:scaling>
        <c:axPos val="l"/>
        <c:majorGridlines/>
        <c:numFmt formatCode="General" sourceLinked="1"/>
        <c:tickLblPos val="nextTo"/>
        <c:crossAx val="39156467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'980030'!$B$178:$B$229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-21.81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'980030'!$E$178:$E$229</c:f>
              <c:numCache>
                <c:formatCode>General</c:formatCode>
                <c:ptCount val="52"/>
                <c:pt idx="0">
                  <c:v>213</c:v>
                </c:pt>
                <c:pt idx="1">
                  <c:v>231</c:v>
                </c:pt>
                <c:pt idx="2">
                  <c:v>193</c:v>
                </c:pt>
                <c:pt idx="3">
                  <c:v>205</c:v>
                </c:pt>
                <c:pt idx="4">
                  <c:v>210</c:v>
                </c:pt>
                <c:pt idx="5">
                  <c:v>176</c:v>
                </c:pt>
                <c:pt idx="6">
                  <c:v>196</c:v>
                </c:pt>
                <c:pt idx="7">
                  <c:v>219</c:v>
                </c:pt>
                <c:pt idx="8">
                  <c:v>199</c:v>
                </c:pt>
                <c:pt idx="9">
                  <c:v>224</c:v>
                </c:pt>
                <c:pt idx="10">
                  <c:v>231</c:v>
                </c:pt>
                <c:pt idx="11">
                  <c:v>186</c:v>
                </c:pt>
                <c:pt idx="12">
                  <c:v>221</c:v>
                </c:pt>
                <c:pt idx="13">
                  <c:v>220</c:v>
                </c:pt>
                <c:pt idx="14">
                  <c:v>191</c:v>
                </c:pt>
                <c:pt idx="15">
                  <c:v>205</c:v>
                </c:pt>
                <c:pt idx="16">
                  <c:v>184</c:v>
                </c:pt>
                <c:pt idx="17">
                  <c:v>207</c:v>
                </c:pt>
                <c:pt idx="18">
                  <c:v>213</c:v>
                </c:pt>
                <c:pt idx="19">
                  <c:v>175</c:v>
                </c:pt>
                <c:pt idx="20">
                  <c:v>208</c:v>
                </c:pt>
                <c:pt idx="21">
                  <c:v>234</c:v>
                </c:pt>
                <c:pt idx="22">
                  <c:v>212</c:v>
                </c:pt>
                <c:pt idx="23">
                  <c:v>169</c:v>
                </c:pt>
                <c:pt idx="24">
                  <c:v>214</c:v>
                </c:pt>
                <c:pt idx="25">
                  <c:v>174</c:v>
                </c:pt>
                <c:pt idx="26">
                  <c:v>174</c:v>
                </c:pt>
                <c:pt idx="27">
                  <c:v>165</c:v>
                </c:pt>
                <c:pt idx="28">
                  <c:v>131</c:v>
                </c:pt>
                <c:pt idx="29">
                  <c:v>104</c:v>
                </c:pt>
                <c:pt idx="30">
                  <c:v>103</c:v>
                </c:pt>
                <c:pt idx="31">
                  <c:v>99</c:v>
                </c:pt>
                <c:pt idx="32">
                  <c:v>87</c:v>
                </c:pt>
                <c:pt idx="33">
                  <c:v>88</c:v>
                </c:pt>
                <c:pt idx="34">
                  <c:v>108</c:v>
                </c:pt>
                <c:pt idx="35">
                  <c:v>112</c:v>
                </c:pt>
                <c:pt idx="36">
                  <c:v>111</c:v>
                </c:pt>
                <c:pt idx="37">
                  <c:v>99</c:v>
                </c:pt>
                <c:pt idx="38">
                  <c:v>102</c:v>
                </c:pt>
                <c:pt idx="39">
                  <c:v>98</c:v>
                </c:pt>
                <c:pt idx="40">
                  <c:v>91</c:v>
                </c:pt>
                <c:pt idx="41">
                  <c:v>92</c:v>
                </c:pt>
                <c:pt idx="42">
                  <c:v>83</c:v>
                </c:pt>
                <c:pt idx="43">
                  <c:v>110</c:v>
                </c:pt>
                <c:pt idx="44">
                  <c:v>112</c:v>
                </c:pt>
                <c:pt idx="45">
                  <c:v>98</c:v>
                </c:pt>
                <c:pt idx="46">
                  <c:v>86</c:v>
                </c:pt>
                <c:pt idx="47">
                  <c:v>87</c:v>
                </c:pt>
                <c:pt idx="48">
                  <c:v>92</c:v>
                </c:pt>
                <c:pt idx="49">
                  <c:v>99</c:v>
                </c:pt>
                <c:pt idx="50">
                  <c:v>91</c:v>
                </c:pt>
                <c:pt idx="51">
                  <c:v>78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'980030'!$B$178:$B$229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-21.81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'980030'!$F$178:$F$229</c:f>
              <c:numCache>
                <c:formatCode>General</c:formatCode>
                <c:ptCount val="52"/>
                <c:pt idx="0">
                  <c:v>204.06556895613932</c:v>
                </c:pt>
                <c:pt idx="1">
                  <c:v>204.06556895613932</c:v>
                </c:pt>
                <c:pt idx="2">
                  <c:v>204.06556895613932</c:v>
                </c:pt>
                <c:pt idx="3">
                  <c:v>204.06556895613932</c:v>
                </c:pt>
                <c:pt idx="4">
                  <c:v>204.06556895613932</c:v>
                </c:pt>
                <c:pt idx="5">
                  <c:v>204.06556895613932</c:v>
                </c:pt>
                <c:pt idx="6">
                  <c:v>204.06556895613932</c:v>
                </c:pt>
                <c:pt idx="7">
                  <c:v>204.06556895613932</c:v>
                </c:pt>
                <c:pt idx="8">
                  <c:v>204.06556895613932</c:v>
                </c:pt>
                <c:pt idx="9">
                  <c:v>204.06556895613932</c:v>
                </c:pt>
                <c:pt idx="10">
                  <c:v>204.06556895613932</c:v>
                </c:pt>
                <c:pt idx="11">
                  <c:v>204.06556895613932</c:v>
                </c:pt>
                <c:pt idx="12">
                  <c:v>204.06556895613932</c:v>
                </c:pt>
                <c:pt idx="13">
                  <c:v>204.06556895613932</c:v>
                </c:pt>
                <c:pt idx="14">
                  <c:v>204.06556895613932</c:v>
                </c:pt>
                <c:pt idx="15">
                  <c:v>204.06556895613932</c:v>
                </c:pt>
                <c:pt idx="16">
                  <c:v>204.06556895613932</c:v>
                </c:pt>
                <c:pt idx="17">
                  <c:v>204.06556895613932</c:v>
                </c:pt>
                <c:pt idx="18">
                  <c:v>204.06556895613932</c:v>
                </c:pt>
                <c:pt idx="19">
                  <c:v>204.06556895613932</c:v>
                </c:pt>
                <c:pt idx="20">
                  <c:v>204.06556895613932</c:v>
                </c:pt>
                <c:pt idx="21">
                  <c:v>204.06556895613932</c:v>
                </c:pt>
                <c:pt idx="22">
                  <c:v>204.06556895613932</c:v>
                </c:pt>
                <c:pt idx="23">
                  <c:v>202.22528110646977</c:v>
                </c:pt>
                <c:pt idx="24">
                  <c:v>196.48521577056141</c:v>
                </c:pt>
                <c:pt idx="25">
                  <c:v>186.84376494405348</c:v>
                </c:pt>
                <c:pt idx="26">
                  <c:v>169.30562806476252</c:v>
                </c:pt>
                <c:pt idx="27">
                  <c:v>150.88605988440412</c:v>
                </c:pt>
                <c:pt idx="28">
                  <c:v>130.56942339216261</c:v>
                </c:pt>
                <c:pt idx="29">
                  <c:v>114.81467615040638</c:v>
                </c:pt>
                <c:pt idx="30">
                  <c:v>103.63863826914594</c:v>
                </c:pt>
                <c:pt idx="31">
                  <c:v>97.041309748381522</c:v>
                </c:pt>
                <c:pt idx="32">
                  <c:v>95.015411256281183</c:v>
                </c:pt>
                <c:pt idx="33">
                  <c:v>95.014686397847498</c:v>
                </c:pt>
                <c:pt idx="34">
                  <c:v>95.014686397847498</c:v>
                </c:pt>
                <c:pt idx="35">
                  <c:v>95.014686397847498</c:v>
                </c:pt>
                <c:pt idx="36">
                  <c:v>95.014686397847498</c:v>
                </c:pt>
                <c:pt idx="37">
                  <c:v>95.014686397847498</c:v>
                </c:pt>
                <c:pt idx="38">
                  <c:v>95.014686397847498</c:v>
                </c:pt>
                <c:pt idx="39">
                  <c:v>95.014686397847498</c:v>
                </c:pt>
                <c:pt idx="40">
                  <c:v>95.014686397847498</c:v>
                </c:pt>
                <c:pt idx="41">
                  <c:v>95.014686397847498</c:v>
                </c:pt>
                <c:pt idx="42">
                  <c:v>95.014686397847498</c:v>
                </c:pt>
                <c:pt idx="43">
                  <c:v>95.014686397847498</c:v>
                </c:pt>
                <c:pt idx="44">
                  <c:v>95.014686397847498</c:v>
                </c:pt>
                <c:pt idx="45">
                  <c:v>95.014686397847498</c:v>
                </c:pt>
                <c:pt idx="46">
                  <c:v>95.014686397847498</c:v>
                </c:pt>
                <c:pt idx="47">
                  <c:v>95.014686397847498</c:v>
                </c:pt>
                <c:pt idx="48">
                  <c:v>95.014686397847498</c:v>
                </c:pt>
                <c:pt idx="49">
                  <c:v>95.014686397847498</c:v>
                </c:pt>
                <c:pt idx="50">
                  <c:v>95.014686397847498</c:v>
                </c:pt>
                <c:pt idx="51">
                  <c:v>95.014686397847498</c:v>
                </c:pt>
              </c:numCache>
            </c:numRef>
          </c:yVal>
        </c:ser>
        <c:axId val="393354240"/>
        <c:axId val="393474816"/>
      </c:scatterChart>
      <c:valAx>
        <c:axId val="393354240"/>
        <c:scaling>
          <c:orientation val="minMax"/>
        </c:scaling>
        <c:axPos val="b"/>
        <c:numFmt formatCode="General" sourceLinked="1"/>
        <c:tickLblPos val="nextTo"/>
        <c:crossAx val="393474816"/>
        <c:crosses val="autoZero"/>
        <c:crossBetween val="midCat"/>
      </c:valAx>
      <c:valAx>
        <c:axId val="393474816"/>
        <c:scaling>
          <c:orientation val="minMax"/>
        </c:scaling>
        <c:axPos val="l"/>
        <c:majorGridlines/>
        <c:numFmt formatCode="General" sourceLinked="1"/>
        <c:tickLblPos val="nextTo"/>
        <c:crossAx val="39335424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'980030'!$B$247:$B$298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-21.684999999999999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'980030'!$E$247:$E$298</c:f>
              <c:numCache>
                <c:formatCode>General</c:formatCode>
                <c:ptCount val="52"/>
                <c:pt idx="0">
                  <c:v>200</c:v>
                </c:pt>
                <c:pt idx="1">
                  <c:v>179</c:v>
                </c:pt>
                <c:pt idx="2">
                  <c:v>204</c:v>
                </c:pt>
                <c:pt idx="3">
                  <c:v>193</c:v>
                </c:pt>
                <c:pt idx="4">
                  <c:v>202</c:v>
                </c:pt>
                <c:pt idx="5">
                  <c:v>209</c:v>
                </c:pt>
                <c:pt idx="6">
                  <c:v>177</c:v>
                </c:pt>
                <c:pt idx="7">
                  <c:v>194</c:v>
                </c:pt>
                <c:pt idx="8">
                  <c:v>225</c:v>
                </c:pt>
                <c:pt idx="9">
                  <c:v>198</c:v>
                </c:pt>
                <c:pt idx="10">
                  <c:v>180</c:v>
                </c:pt>
                <c:pt idx="11">
                  <c:v>182</c:v>
                </c:pt>
                <c:pt idx="12">
                  <c:v>177</c:v>
                </c:pt>
                <c:pt idx="13">
                  <c:v>200</c:v>
                </c:pt>
                <c:pt idx="14">
                  <c:v>177</c:v>
                </c:pt>
                <c:pt idx="15">
                  <c:v>200</c:v>
                </c:pt>
                <c:pt idx="16">
                  <c:v>197</c:v>
                </c:pt>
                <c:pt idx="17">
                  <c:v>181</c:v>
                </c:pt>
                <c:pt idx="18">
                  <c:v>201</c:v>
                </c:pt>
                <c:pt idx="19">
                  <c:v>228</c:v>
                </c:pt>
                <c:pt idx="20">
                  <c:v>224</c:v>
                </c:pt>
                <c:pt idx="21">
                  <c:v>193</c:v>
                </c:pt>
                <c:pt idx="22">
                  <c:v>218</c:v>
                </c:pt>
                <c:pt idx="23">
                  <c:v>210</c:v>
                </c:pt>
                <c:pt idx="24">
                  <c:v>179</c:v>
                </c:pt>
                <c:pt idx="25">
                  <c:v>195</c:v>
                </c:pt>
                <c:pt idx="26">
                  <c:v>198</c:v>
                </c:pt>
                <c:pt idx="27">
                  <c:v>198</c:v>
                </c:pt>
                <c:pt idx="28">
                  <c:v>149</c:v>
                </c:pt>
                <c:pt idx="29">
                  <c:v>196</c:v>
                </c:pt>
                <c:pt idx="30">
                  <c:v>195</c:v>
                </c:pt>
                <c:pt idx="31">
                  <c:v>155</c:v>
                </c:pt>
                <c:pt idx="32">
                  <c:v>151</c:v>
                </c:pt>
                <c:pt idx="33">
                  <c:v>172</c:v>
                </c:pt>
                <c:pt idx="34">
                  <c:v>161</c:v>
                </c:pt>
                <c:pt idx="35">
                  <c:v>146</c:v>
                </c:pt>
                <c:pt idx="36">
                  <c:v>126</c:v>
                </c:pt>
                <c:pt idx="37">
                  <c:v>118</c:v>
                </c:pt>
                <c:pt idx="38">
                  <c:v>116</c:v>
                </c:pt>
                <c:pt idx="39">
                  <c:v>109</c:v>
                </c:pt>
                <c:pt idx="40">
                  <c:v>100</c:v>
                </c:pt>
                <c:pt idx="41">
                  <c:v>103</c:v>
                </c:pt>
                <c:pt idx="42">
                  <c:v>105</c:v>
                </c:pt>
                <c:pt idx="43">
                  <c:v>93</c:v>
                </c:pt>
                <c:pt idx="44">
                  <c:v>98</c:v>
                </c:pt>
                <c:pt idx="45">
                  <c:v>91</c:v>
                </c:pt>
                <c:pt idx="46">
                  <c:v>91</c:v>
                </c:pt>
                <c:pt idx="47">
                  <c:v>104</c:v>
                </c:pt>
                <c:pt idx="48">
                  <c:v>103</c:v>
                </c:pt>
                <c:pt idx="49">
                  <c:v>98</c:v>
                </c:pt>
                <c:pt idx="50">
                  <c:v>110</c:v>
                </c:pt>
                <c:pt idx="51">
                  <c:v>113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'980030'!$B$247:$B$298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-21.684999999999999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'980030'!$F$247:$F$298</c:f>
              <c:numCache>
                <c:formatCode>General</c:formatCode>
                <c:ptCount val="52"/>
                <c:pt idx="0">
                  <c:v>196.10599785044138</c:v>
                </c:pt>
                <c:pt idx="1">
                  <c:v>196.10599785044138</c:v>
                </c:pt>
                <c:pt idx="2">
                  <c:v>196.10599785044138</c:v>
                </c:pt>
                <c:pt idx="3">
                  <c:v>196.10599785044138</c:v>
                </c:pt>
                <c:pt idx="4">
                  <c:v>196.10599785044138</c:v>
                </c:pt>
                <c:pt idx="5">
                  <c:v>196.10599785044138</c:v>
                </c:pt>
                <c:pt idx="6">
                  <c:v>196.10599785044138</c:v>
                </c:pt>
                <c:pt idx="7">
                  <c:v>196.10599785044138</c:v>
                </c:pt>
                <c:pt idx="8">
                  <c:v>196.10599785044138</c:v>
                </c:pt>
                <c:pt idx="9">
                  <c:v>196.10599785044138</c:v>
                </c:pt>
                <c:pt idx="10">
                  <c:v>196.10599785044138</c:v>
                </c:pt>
                <c:pt idx="11">
                  <c:v>196.10599785044138</c:v>
                </c:pt>
                <c:pt idx="12">
                  <c:v>196.10599785044138</c:v>
                </c:pt>
                <c:pt idx="13">
                  <c:v>196.10599785044138</c:v>
                </c:pt>
                <c:pt idx="14">
                  <c:v>196.10599785044138</c:v>
                </c:pt>
                <c:pt idx="15">
                  <c:v>196.10599785044138</c:v>
                </c:pt>
                <c:pt idx="16">
                  <c:v>196.10599785044138</c:v>
                </c:pt>
                <c:pt idx="17">
                  <c:v>196.10599785044138</c:v>
                </c:pt>
                <c:pt idx="18">
                  <c:v>196.10599785044138</c:v>
                </c:pt>
                <c:pt idx="19">
                  <c:v>196.10599785044138</c:v>
                </c:pt>
                <c:pt idx="20">
                  <c:v>196.10599785044138</c:v>
                </c:pt>
                <c:pt idx="21">
                  <c:v>196.10599785044138</c:v>
                </c:pt>
                <c:pt idx="22">
                  <c:v>196.10599785044138</c:v>
                </c:pt>
                <c:pt idx="23">
                  <c:v>196.10599785044138</c:v>
                </c:pt>
                <c:pt idx="24">
                  <c:v>196.10599785044138</c:v>
                </c:pt>
                <c:pt idx="25">
                  <c:v>196.10599785044138</c:v>
                </c:pt>
                <c:pt idx="26">
                  <c:v>196.10599785044138</c:v>
                </c:pt>
                <c:pt idx="27">
                  <c:v>196.10599785044138</c:v>
                </c:pt>
                <c:pt idx="28">
                  <c:v>196.10599785044138</c:v>
                </c:pt>
                <c:pt idx="29">
                  <c:v>195.88961451078723</c:v>
                </c:pt>
                <c:pt idx="30">
                  <c:v>193.5976783788125</c:v>
                </c:pt>
                <c:pt idx="31">
                  <c:v>188.80322255810964</c:v>
                </c:pt>
                <c:pt idx="32">
                  <c:v>182.15639970994999</c:v>
                </c:pt>
                <c:pt idx="33">
                  <c:v>170.84928986591953</c:v>
                </c:pt>
                <c:pt idx="34">
                  <c:v>159.40473696363028</c:v>
                </c:pt>
                <c:pt idx="35">
                  <c:v>144.73707338800853</c:v>
                </c:pt>
                <c:pt idx="36">
                  <c:v>132.06297128128654</c:v>
                </c:pt>
                <c:pt idx="37">
                  <c:v>119.97154002668975</c:v>
                </c:pt>
                <c:pt idx="38">
                  <c:v>111.91747426838883</c:v>
                </c:pt>
                <c:pt idx="39">
                  <c:v>105.21608542028409</c:v>
                </c:pt>
                <c:pt idx="40">
                  <c:v>101.41702709875204</c:v>
                </c:pt>
                <c:pt idx="41">
                  <c:v>100.46734170584304</c:v>
                </c:pt>
                <c:pt idx="42">
                  <c:v>100.46734170584304</c:v>
                </c:pt>
                <c:pt idx="43">
                  <c:v>100.46734170584304</c:v>
                </c:pt>
                <c:pt idx="44">
                  <c:v>100.46734170584304</c:v>
                </c:pt>
                <c:pt idx="45">
                  <c:v>100.46734170584304</c:v>
                </c:pt>
                <c:pt idx="46">
                  <c:v>100.46734170584304</c:v>
                </c:pt>
                <c:pt idx="47">
                  <c:v>100.46734170584304</c:v>
                </c:pt>
                <c:pt idx="48">
                  <c:v>100.46734170584304</c:v>
                </c:pt>
                <c:pt idx="49">
                  <c:v>100.46734170584304</c:v>
                </c:pt>
                <c:pt idx="50">
                  <c:v>100.46734170584304</c:v>
                </c:pt>
                <c:pt idx="51">
                  <c:v>100.46734170584304</c:v>
                </c:pt>
              </c:numCache>
            </c:numRef>
          </c:yVal>
        </c:ser>
        <c:axId val="393951488"/>
        <c:axId val="393986048"/>
      </c:scatterChart>
      <c:valAx>
        <c:axId val="393951488"/>
        <c:scaling>
          <c:orientation val="minMax"/>
        </c:scaling>
        <c:axPos val="b"/>
        <c:numFmt formatCode="General" sourceLinked="1"/>
        <c:tickLblPos val="nextTo"/>
        <c:crossAx val="393986048"/>
        <c:crosses val="autoZero"/>
        <c:crossBetween val="midCat"/>
      </c:valAx>
      <c:valAx>
        <c:axId val="393986048"/>
        <c:scaling>
          <c:orientation val="minMax"/>
        </c:scaling>
        <c:axPos val="l"/>
        <c:majorGridlines/>
        <c:numFmt formatCode="General" sourceLinked="1"/>
        <c:tickLblPos val="nextTo"/>
        <c:crossAx val="39395148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'980030'!$B$316:$B$367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</c:numCache>
            </c:numRef>
          </c:xVal>
          <c:yVal>
            <c:numRef>
              <c:f>'980030'!$E$316:$E$367</c:f>
              <c:numCache>
                <c:formatCode>General</c:formatCode>
                <c:ptCount val="52"/>
                <c:pt idx="0">
                  <c:v>175</c:v>
                </c:pt>
                <c:pt idx="1">
                  <c:v>186</c:v>
                </c:pt>
                <c:pt idx="2">
                  <c:v>148</c:v>
                </c:pt>
                <c:pt idx="3">
                  <c:v>177</c:v>
                </c:pt>
                <c:pt idx="4">
                  <c:v>190</c:v>
                </c:pt>
                <c:pt idx="5">
                  <c:v>215</c:v>
                </c:pt>
                <c:pt idx="6">
                  <c:v>203</c:v>
                </c:pt>
                <c:pt idx="7">
                  <c:v>194</c:v>
                </c:pt>
                <c:pt idx="8">
                  <c:v>189</c:v>
                </c:pt>
                <c:pt idx="9">
                  <c:v>208</c:v>
                </c:pt>
                <c:pt idx="10">
                  <c:v>216</c:v>
                </c:pt>
                <c:pt idx="11">
                  <c:v>183</c:v>
                </c:pt>
                <c:pt idx="12">
                  <c:v>189</c:v>
                </c:pt>
                <c:pt idx="13">
                  <c:v>184</c:v>
                </c:pt>
                <c:pt idx="14">
                  <c:v>176</c:v>
                </c:pt>
                <c:pt idx="15">
                  <c:v>182</c:v>
                </c:pt>
                <c:pt idx="16">
                  <c:v>204</c:v>
                </c:pt>
                <c:pt idx="17">
                  <c:v>193</c:v>
                </c:pt>
                <c:pt idx="18">
                  <c:v>182</c:v>
                </c:pt>
                <c:pt idx="19">
                  <c:v>168</c:v>
                </c:pt>
                <c:pt idx="20">
                  <c:v>180</c:v>
                </c:pt>
                <c:pt idx="21">
                  <c:v>190</c:v>
                </c:pt>
                <c:pt idx="22">
                  <c:v>172</c:v>
                </c:pt>
                <c:pt idx="23">
                  <c:v>151</c:v>
                </c:pt>
                <c:pt idx="24">
                  <c:v>129</c:v>
                </c:pt>
                <c:pt idx="25">
                  <c:v>129</c:v>
                </c:pt>
                <c:pt idx="26">
                  <c:v>107</c:v>
                </c:pt>
                <c:pt idx="27">
                  <c:v>117</c:v>
                </c:pt>
                <c:pt idx="28">
                  <c:v>99</c:v>
                </c:pt>
                <c:pt idx="29">
                  <c:v>105</c:v>
                </c:pt>
                <c:pt idx="30">
                  <c:v>107</c:v>
                </c:pt>
                <c:pt idx="31">
                  <c:v>109</c:v>
                </c:pt>
                <c:pt idx="32">
                  <c:v>92</c:v>
                </c:pt>
                <c:pt idx="33">
                  <c:v>107</c:v>
                </c:pt>
                <c:pt idx="34">
                  <c:v>95</c:v>
                </c:pt>
                <c:pt idx="35">
                  <c:v>113</c:v>
                </c:pt>
                <c:pt idx="36">
                  <c:v>98</c:v>
                </c:pt>
                <c:pt idx="37">
                  <c:v>104</c:v>
                </c:pt>
                <c:pt idx="38">
                  <c:v>88</c:v>
                </c:pt>
                <c:pt idx="39">
                  <c:v>99</c:v>
                </c:pt>
                <c:pt idx="40">
                  <c:v>100</c:v>
                </c:pt>
                <c:pt idx="41">
                  <c:v>98</c:v>
                </c:pt>
                <c:pt idx="42">
                  <c:v>112</c:v>
                </c:pt>
                <c:pt idx="43">
                  <c:v>85</c:v>
                </c:pt>
                <c:pt idx="44">
                  <c:v>87</c:v>
                </c:pt>
                <c:pt idx="45">
                  <c:v>96</c:v>
                </c:pt>
                <c:pt idx="46">
                  <c:v>104</c:v>
                </c:pt>
                <c:pt idx="47">
                  <c:v>108</c:v>
                </c:pt>
                <c:pt idx="48">
                  <c:v>105</c:v>
                </c:pt>
                <c:pt idx="49">
                  <c:v>98</c:v>
                </c:pt>
                <c:pt idx="50">
                  <c:v>91</c:v>
                </c:pt>
                <c:pt idx="51">
                  <c:v>104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'980030'!$B$316:$B$367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-21.614999999999998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</c:numCache>
            </c:numRef>
          </c:xVal>
          <c:yVal>
            <c:numRef>
              <c:f>'980030'!$F$316:$F$367</c:f>
              <c:numCache>
                <c:formatCode>General</c:formatCode>
                <c:ptCount val="52"/>
                <c:pt idx="0">
                  <c:v>187.26369868051682</c:v>
                </c:pt>
                <c:pt idx="1">
                  <c:v>187.26369868051682</c:v>
                </c:pt>
                <c:pt idx="2">
                  <c:v>187.26369868051682</c:v>
                </c:pt>
                <c:pt idx="3">
                  <c:v>187.26369868051682</c:v>
                </c:pt>
                <c:pt idx="4">
                  <c:v>187.26369868051682</c:v>
                </c:pt>
                <c:pt idx="5">
                  <c:v>187.26369868051682</c:v>
                </c:pt>
                <c:pt idx="6">
                  <c:v>187.26369868051682</c:v>
                </c:pt>
                <c:pt idx="7">
                  <c:v>187.26369868051682</c:v>
                </c:pt>
                <c:pt idx="8">
                  <c:v>187.26369868051682</c:v>
                </c:pt>
                <c:pt idx="9">
                  <c:v>187.26369868051682</c:v>
                </c:pt>
                <c:pt idx="10">
                  <c:v>187.26369868051682</c:v>
                </c:pt>
                <c:pt idx="11">
                  <c:v>187.26369868051682</c:v>
                </c:pt>
                <c:pt idx="12">
                  <c:v>187.26369868051682</c:v>
                </c:pt>
                <c:pt idx="13">
                  <c:v>187.26369868051682</c:v>
                </c:pt>
                <c:pt idx="14">
                  <c:v>187.26369868051682</c:v>
                </c:pt>
                <c:pt idx="15">
                  <c:v>187.26369868051682</c:v>
                </c:pt>
                <c:pt idx="16">
                  <c:v>187.26369868051682</c:v>
                </c:pt>
                <c:pt idx="17">
                  <c:v>187.26369868051682</c:v>
                </c:pt>
                <c:pt idx="18">
                  <c:v>187.26369868051682</c:v>
                </c:pt>
                <c:pt idx="19">
                  <c:v>186.23504602304132</c:v>
                </c:pt>
                <c:pt idx="20">
                  <c:v>182.63996632907157</c:v>
                </c:pt>
                <c:pt idx="21">
                  <c:v>175.83240391088248</c:v>
                </c:pt>
                <c:pt idx="22">
                  <c:v>165.9954330329827</c:v>
                </c:pt>
                <c:pt idx="23">
                  <c:v>152.01385375095302</c:v>
                </c:pt>
                <c:pt idx="24">
                  <c:v>137.64861911831653</c:v>
                </c:pt>
                <c:pt idx="25">
                  <c:v>124.93891433953772</c:v>
                </c:pt>
                <c:pt idx="26">
                  <c:v>112.68169586956319</c:v>
                </c:pt>
                <c:pt idx="27">
                  <c:v>105.77985109638269</c:v>
                </c:pt>
                <c:pt idx="28">
                  <c:v>101.21574534182589</c:v>
                </c:pt>
                <c:pt idx="29">
                  <c:v>99.691548721977853</c:v>
                </c:pt>
                <c:pt idx="30">
                  <c:v>99.680982073266534</c:v>
                </c:pt>
                <c:pt idx="31">
                  <c:v>99.680982073266534</c:v>
                </c:pt>
                <c:pt idx="32">
                  <c:v>99.680982073266534</c:v>
                </c:pt>
                <c:pt idx="33">
                  <c:v>99.680982073266534</c:v>
                </c:pt>
                <c:pt idx="34">
                  <c:v>99.680982073266534</c:v>
                </c:pt>
                <c:pt idx="35">
                  <c:v>99.680982073266534</c:v>
                </c:pt>
                <c:pt idx="36">
                  <c:v>99.680982073266534</c:v>
                </c:pt>
                <c:pt idx="37">
                  <c:v>99.680982073266534</c:v>
                </c:pt>
                <c:pt idx="38">
                  <c:v>99.680982073266534</c:v>
                </c:pt>
                <c:pt idx="39">
                  <c:v>99.680982073266534</c:v>
                </c:pt>
                <c:pt idx="40">
                  <c:v>99.680982073266534</c:v>
                </c:pt>
                <c:pt idx="41">
                  <c:v>99.680982073266534</c:v>
                </c:pt>
                <c:pt idx="42">
                  <c:v>99.680982073266534</c:v>
                </c:pt>
                <c:pt idx="43">
                  <c:v>99.680982073266534</c:v>
                </c:pt>
                <c:pt idx="44">
                  <c:v>99.680982073266534</c:v>
                </c:pt>
                <c:pt idx="45">
                  <c:v>99.680982073266534</c:v>
                </c:pt>
                <c:pt idx="46">
                  <c:v>99.680982073266534</c:v>
                </c:pt>
                <c:pt idx="47">
                  <c:v>99.680982073266534</c:v>
                </c:pt>
                <c:pt idx="48">
                  <c:v>99.680982073266534</c:v>
                </c:pt>
                <c:pt idx="49">
                  <c:v>99.680982073266534</c:v>
                </c:pt>
                <c:pt idx="50">
                  <c:v>99.680982073266534</c:v>
                </c:pt>
                <c:pt idx="51">
                  <c:v>99.680982073266534</c:v>
                </c:pt>
              </c:numCache>
            </c:numRef>
          </c:yVal>
        </c:ser>
        <c:axId val="390704512"/>
        <c:axId val="390781184"/>
      </c:scatterChart>
      <c:valAx>
        <c:axId val="390704512"/>
        <c:scaling>
          <c:orientation val="minMax"/>
        </c:scaling>
        <c:axPos val="b"/>
        <c:numFmt formatCode="General" sourceLinked="1"/>
        <c:tickLblPos val="nextTo"/>
        <c:crossAx val="390781184"/>
        <c:crosses val="autoZero"/>
        <c:crossBetween val="midCat"/>
      </c:valAx>
      <c:valAx>
        <c:axId val="390781184"/>
        <c:scaling>
          <c:orientation val="minMax"/>
        </c:scaling>
        <c:axPos val="l"/>
        <c:majorGridlines/>
        <c:numFmt formatCode="General" sourceLinked="1"/>
        <c:tickLblPos val="nextTo"/>
        <c:crossAx val="390704512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'980030'!$B$385:$B$436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-21.81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'980030'!$E$385:$E$436</c:f>
              <c:numCache>
                <c:formatCode>General</c:formatCode>
                <c:ptCount val="52"/>
                <c:pt idx="0">
                  <c:v>204</c:v>
                </c:pt>
                <c:pt idx="1">
                  <c:v>219</c:v>
                </c:pt>
                <c:pt idx="2">
                  <c:v>194</c:v>
                </c:pt>
                <c:pt idx="3">
                  <c:v>210</c:v>
                </c:pt>
                <c:pt idx="4">
                  <c:v>197</c:v>
                </c:pt>
                <c:pt idx="5">
                  <c:v>201</c:v>
                </c:pt>
                <c:pt idx="6">
                  <c:v>204</c:v>
                </c:pt>
                <c:pt idx="7">
                  <c:v>183</c:v>
                </c:pt>
                <c:pt idx="8">
                  <c:v>190</c:v>
                </c:pt>
                <c:pt idx="9">
                  <c:v>201</c:v>
                </c:pt>
                <c:pt idx="10">
                  <c:v>200</c:v>
                </c:pt>
                <c:pt idx="11">
                  <c:v>174</c:v>
                </c:pt>
                <c:pt idx="12">
                  <c:v>198</c:v>
                </c:pt>
                <c:pt idx="13">
                  <c:v>187</c:v>
                </c:pt>
                <c:pt idx="14">
                  <c:v>204</c:v>
                </c:pt>
                <c:pt idx="15">
                  <c:v>185</c:v>
                </c:pt>
                <c:pt idx="16">
                  <c:v>177</c:v>
                </c:pt>
                <c:pt idx="17">
                  <c:v>190</c:v>
                </c:pt>
                <c:pt idx="18">
                  <c:v>221</c:v>
                </c:pt>
                <c:pt idx="19">
                  <c:v>208</c:v>
                </c:pt>
                <c:pt idx="20">
                  <c:v>196</c:v>
                </c:pt>
                <c:pt idx="21">
                  <c:v>197</c:v>
                </c:pt>
                <c:pt idx="22">
                  <c:v>201</c:v>
                </c:pt>
                <c:pt idx="23">
                  <c:v>185</c:v>
                </c:pt>
                <c:pt idx="24">
                  <c:v>165</c:v>
                </c:pt>
                <c:pt idx="25">
                  <c:v>143</c:v>
                </c:pt>
                <c:pt idx="26">
                  <c:v>138</c:v>
                </c:pt>
                <c:pt idx="27">
                  <c:v>108</c:v>
                </c:pt>
                <c:pt idx="28">
                  <c:v>117</c:v>
                </c:pt>
                <c:pt idx="29">
                  <c:v>108</c:v>
                </c:pt>
                <c:pt idx="30">
                  <c:v>110</c:v>
                </c:pt>
                <c:pt idx="31">
                  <c:v>101</c:v>
                </c:pt>
                <c:pt idx="32">
                  <c:v>88</c:v>
                </c:pt>
                <c:pt idx="33">
                  <c:v>96</c:v>
                </c:pt>
                <c:pt idx="34">
                  <c:v>88</c:v>
                </c:pt>
                <c:pt idx="35">
                  <c:v>89</c:v>
                </c:pt>
                <c:pt idx="36">
                  <c:v>93</c:v>
                </c:pt>
                <c:pt idx="37">
                  <c:v>101</c:v>
                </c:pt>
                <c:pt idx="38">
                  <c:v>105</c:v>
                </c:pt>
                <c:pt idx="39">
                  <c:v>102</c:v>
                </c:pt>
                <c:pt idx="40">
                  <c:v>83</c:v>
                </c:pt>
                <c:pt idx="41">
                  <c:v>88</c:v>
                </c:pt>
                <c:pt idx="42">
                  <c:v>92</c:v>
                </c:pt>
                <c:pt idx="43">
                  <c:v>101</c:v>
                </c:pt>
                <c:pt idx="44">
                  <c:v>105</c:v>
                </c:pt>
                <c:pt idx="45">
                  <c:v>100</c:v>
                </c:pt>
                <c:pt idx="46">
                  <c:v>114</c:v>
                </c:pt>
                <c:pt idx="47">
                  <c:v>99</c:v>
                </c:pt>
                <c:pt idx="48">
                  <c:v>104</c:v>
                </c:pt>
                <c:pt idx="49">
                  <c:v>101</c:v>
                </c:pt>
                <c:pt idx="50">
                  <c:v>105</c:v>
                </c:pt>
                <c:pt idx="51">
                  <c:v>98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'980030'!$B$385:$B$436</c:f>
              <c:numCache>
                <c:formatCode>General</c:formatCode>
                <c:ptCount val="52"/>
                <c:pt idx="0">
                  <c:v>-18.984999999999999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-20.055</c:v>
                </c:pt>
                <c:pt idx="17">
                  <c:v>-20.11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-21.81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</c:numCache>
            </c:numRef>
          </c:xVal>
          <c:yVal>
            <c:numRef>
              <c:f>'980030'!$F$385:$F$436</c:f>
              <c:numCache>
                <c:formatCode>General</c:formatCode>
                <c:ptCount val="52"/>
                <c:pt idx="0">
                  <c:v>197.03588317846561</c:v>
                </c:pt>
                <c:pt idx="1">
                  <c:v>197.03588317846561</c:v>
                </c:pt>
                <c:pt idx="2">
                  <c:v>197.03588317846561</c:v>
                </c:pt>
                <c:pt idx="3">
                  <c:v>197.03588317846561</c:v>
                </c:pt>
                <c:pt idx="4">
                  <c:v>197.03588317846561</c:v>
                </c:pt>
                <c:pt idx="5">
                  <c:v>197.03588317846561</c:v>
                </c:pt>
                <c:pt idx="6">
                  <c:v>197.03588317846561</c:v>
                </c:pt>
                <c:pt idx="7">
                  <c:v>197.03588317846561</c:v>
                </c:pt>
                <c:pt idx="8">
                  <c:v>197.03588317846561</c:v>
                </c:pt>
                <c:pt idx="9">
                  <c:v>197.03588317846561</c:v>
                </c:pt>
                <c:pt idx="10">
                  <c:v>197.03588317846561</c:v>
                </c:pt>
                <c:pt idx="11">
                  <c:v>197.03588317846561</c:v>
                </c:pt>
                <c:pt idx="12">
                  <c:v>197.03588317846561</c:v>
                </c:pt>
                <c:pt idx="13">
                  <c:v>197.03588317846561</c:v>
                </c:pt>
                <c:pt idx="14">
                  <c:v>197.03588317846561</c:v>
                </c:pt>
                <c:pt idx="15">
                  <c:v>197.03588317846561</c:v>
                </c:pt>
                <c:pt idx="16">
                  <c:v>197.03588317846561</c:v>
                </c:pt>
                <c:pt idx="17">
                  <c:v>197.03588317846561</c:v>
                </c:pt>
                <c:pt idx="18">
                  <c:v>197.03588317846561</c:v>
                </c:pt>
                <c:pt idx="19">
                  <c:v>197.03588317846561</c:v>
                </c:pt>
                <c:pt idx="20">
                  <c:v>196.99700264595498</c:v>
                </c:pt>
                <c:pt idx="21">
                  <c:v>195.02745439119087</c:v>
                </c:pt>
                <c:pt idx="22">
                  <c:v>188.96724823474619</c:v>
                </c:pt>
                <c:pt idx="23">
                  <c:v>178.85522684529542</c:v>
                </c:pt>
                <c:pt idx="24">
                  <c:v>166.96286577500655</c:v>
                </c:pt>
                <c:pt idx="25">
                  <c:v>152.09366086006031</c:v>
                </c:pt>
                <c:pt idx="26">
                  <c:v>132.13781948191308</c:v>
                </c:pt>
                <c:pt idx="27">
                  <c:v>119.33904547589296</c:v>
                </c:pt>
                <c:pt idx="28">
                  <c:v>108.83299255796125</c:v>
                </c:pt>
                <c:pt idx="29">
                  <c:v>102.23597656164449</c:v>
                </c:pt>
                <c:pt idx="30">
                  <c:v>98.175893222798578</c:v>
                </c:pt>
                <c:pt idx="31">
                  <c:v>97.85251965650329</c:v>
                </c:pt>
                <c:pt idx="32">
                  <c:v>97.85251965650329</c:v>
                </c:pt>
                <c:pt idx="33">
                  <c:v>97.85251965650329</c:v>
                </c:pt>
                <c:pt idx="34">
                  <c:v>97.85251965650329</c:v>
                </c:pt>
                <c:pt idx="35">
                  <c:v>97.85251965650329</c:v>
                </c:pt>
                <c:pt idx="36">
                  <c:v>97.85251965650329</c:v>
                </c:pt>
                <c:pt idx="37">
                  <c:v>97.85251965650329</c:v>
                </c:pt>
                <c:pt idx="38">
                  <c:v>97.85251965650329</c:v>
                </c:pt>
                <c:pt idx="39">
                  <c:v>97.85251965650329</c:v>
                </c:pt>
                <c:pt idx="40">
                  <c:v>97.85251965650329</c:v>
                </c:pt>
                <c:pt idx="41">
                  <c:v>97.85251965650329</c:v>
                </c:pt>
                <c:pt idx="42">
                  <c:v>97.85251965650329</c:v>
                </c:pt>
                <c:pt idx="43">
                  <c:v>97.85251965650329</c:v>
                </c:pt>
                <c:pt idx="44">
                  <c:v>97.85251965650329</c:v>
                </c:pt>
                <c:pt idx="45">
                  <c:v>97.85251965650329</c:v>
                </c:pt>
                <c:pt idx="46">
                  <c:v>97.85251965650329</c:v>
                </c:pt>
                <c:pt idx="47">
                  <c:v>97.85251965650329</c:v>
                </c:pt>
                <c:pt idx="48">
                  <c:v>97.85251965650329</c:v>
                </c:pt>
                <c:pt idx="49">
                  <c:v>97.85251965650329</c:v>
                </c:pt>
                <c:pt idx="50">
                  <c:v>97.85251965650329</c:v>
                </c:pt>
                <c:pt idx="51">
                  <c:v>97.85251965650329</c:v>
                </c:pt>
              </c:numCache>
            </c:numRef>
          </c:yVal>
        </c:ser>
        <c:axId val="396644352"/>
        <c:axId val="396645888"/>
      </c:scatterChart>
      <c:valAx>
        <c:axId val="396644352"/>
        <c:scaling>
          <c:orientation val="minMax"/>
        </c:scaling>
        <c:axPos val="b"/>
        <c:numFmt formatCode="General" sourceLinked="1"/>
        <c:tickLblPos val="nextTo"/>
        <c:crossAx val="396645888"/>
        <c:crosses val="autoZero"/>
        <c:crossBetween val="midCat"/>
      </c:valAx>
      <c:valAx>
        <c:axId val="396645888"/>
        <c:scaling>
          <c:orientation val="minMax"/>
        </c:scaling>
        <c:axPos val="l"/>
        <c:majorGridlines/>
        <c:numFmt formatCode="General" sourceLinked="1"/>
        <c:tickLblPos val="nextTo"/>
        <c:crossAx val="39664435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'980030'!$B$454:$B$505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</c:numCache>
            </c:numRef>
          </c:xVal>
          <c:yVal>
            <c:numRef>
              <c:f>'980030'!$E$454:$E$505</c:f>
              <c:numCache>
                <c:formatCode>General</c:formatCode>
                <c:ptCount val="52"/>
                <c:pt idx="0">
                  <c:v>184</c:v>
                </c:pt>
                <c:pt idx="1">
                  <c:v>201</c:v>
                </c:pt>
                <c:pt idx="2">
                  <c:v>192</c:v>
                </c:pt>
                <c:pt idx="3">
                  <c:v>201</c:v>
                </c:pt>
                <c:pt idx="4">
                  <c:v>214</c:v>
                </c:pt>
                <c:pt idx="5">
                  <c:v>183</c:v>
                </c:pt>
                <c:pt idx="6">
                  <c:v>208</c:v>
                </c:pt>
                <c:pt idx="7">
                  <c:v>199</c:v>
                </c:pt>
                <c:pt idx="8">
                  <c:v>177</c:v>
                </c:pt>
                <c:pt idx="9">
                  <c:v>178</c:v>
                </c:pt>
                <c:pt idx="10">
                  <c:v>195</c:v>
                </c:pt>
                <c:pt idx="11">
                  <c:v>207</c:v>
                </c:pt>
                <c:pt idx="12">
                  <c:v>188</c:v>
                </c:pt>
                <c:pt idx="13">
                  <c:v>189</c:v>
                </c:pt>
                <c:pt idx="14">
                  <c:v>193</c:v>
                </c:pt>
                <c:pt idx="15">
                  <c:v>183</c:v>
                </c:pt>
                <c:pt idx="16">
                  <c:v>208</c:v>
                </c:pt>
                <c:pt idx="17">
                  <c:v>175</c:v>
                </c:pt>
                <c:pt idx="18">
                  <c:v>192</c:v>
                </c:pt>
                <c:pt idx="19">
                  <c:v>185</c:v>
                </c:pt>
                <c:pt idx="20">
                  <c:v>181</c:v>
                </c:pt>
                <c:pt idx="21">
                  <c:v>179</c:v>
                </c:pt>
                <c:pt idx="22">
                  <c:v>183</c:v>
                </c:pt>
                <c:pt idx="23">
                  <c:v>197</c:v>
                </c:pt>
                <c:pt idx="24">
                  <c:v>208</c:v>
                </c:pt>
                <c:pt idx="25">
                  <c:v>180</c:v>
                </c:pt>
                <c:pt idx="26">
                  <c:v>182</c:v>
                </c:pt>
                <c:pt idx="27">
                  <c:v>182</c:v>
                </c:pt>
                <c:pt idx="28">
                  <c:v>138</c:v>
                </c:pt>
                <c:pt idx="29">
                  <c:v>134</c:v>
                </c:pt>
                <c:pt idx="30">
                  <c:v>120</c:v>
                </c:pt>
                <c:pt idx="31">
                  <c:v>92</c:v>
                </c:pt>
                <c:pt idx="32">
                  <c:v>107</c:v>
                </c:pt>
                <c:pt idx="33">
                  <c:v>118</c:v>
                </c:pt>
                <c:pt idx="34">
                  <c:v>116</c:v>
                </c:pt>
                <c:pt idx="35">
                  <c:v>92</c:v>
                </c:pt>
                <c:pt idx="36">
                  <c:v>96</c:v>
                </c:pt>
                <c:pt idx="37">
                  <c:v>96</c:v>
                </c:pt>
                <c:pt idx="38">
                  <c:v>116</c:v>
                </c:pt>
                <c:pt idx="39">
                  <c:v>90</c:v>
                </c:pt>
                <c:pt idx="40">
                  <c:v>115</c:v>
                </c:pt>
                <c:pt idx="41">
                  <c:v>100</c:v>
                </c:pt>
                <c:pt idx="42">
                  <c:v>83</c:v>
                </c:pt>
                <c:pt idx="43">
                  <c:v>111</c:v>
                </c:pt>
                <c:pt idx="44">
                  <c:v>96</c:v>
                </c:pt>
                <c:pt idx="45">
                  <c:v>85</c:v>
                </c:pt>
                <c:pt idx="46">
                  <c:v>103</c:v>
                </c:pt>
                <c:pt idx="47">
                  <c:v>84</c:v>
                </c:pt>
                <c:pt idx="48">
                  <c:v>117</c:v>
                </c:pt>
                <c:pt idx="49">
                  <c:v>103</c:v>
                </c:pt>
                <c:pt idx="50">
                  <c:v>104</c:v>
                </c:pt>
                <c:pt idx="51">
                  <c:v>94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'980030'!$B$454:$B$505</c:f>
              <c:numCache>
                <c:formatCode>General</c:formatCode>
                <c:ptCount val="52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-19.989999999999998</c:v>
                </c:pt>
                <c:pt idx="16">
                  <c:v>-20.05</c:v>
                </c:pt>
                <c:pt idx="17">
                  <c:v>-20.114999999999998</c:v>
                </c:pt>
                <c:pt idx="18">
                  <c:v>-20.18</c:v>
                </c:pt>
                <c:pt idx="19">
                  <c:v>-20.25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</c:v>
                </c:pt>
                <c:pt idx="30">
                  <c:v>-20.965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</c:numCache>
            </c:numRef>
          </c:xVal>
          <c:yVal>
            <c:numRef>
              <c:f>'980030'!$F$454:$F$505</c:f>
              <c:numCache>
                <c:formatCode>General</c:formatCode>
                <c:ptCount val="52"/>
                <c:pt idx="0">
                  <c:v>191.11383080388271</c:v>
                </c:pt>
                <c:pt idx="1">
                  <c:v>191.11383080388271</c:v>
                </c:pt>
                <c:pt idx="2">
                  <c:v>191.11383080388271</c:v>
                </c:pt>
                <c:pt idx="3">
                  <c:v>191.11383080388271</c:v>
                </c:pt>
                <c:pt idx="4">
                  <c:v>191.11383080388271</c:v>
                </c:pt>
                <c:pt idx="5">
                  <c:v>191.11383080388271</c:v>
                </c:pt>
                <c:pt idx="6">
                  <c:v>191.11383080388271</c:v>
                </c:pt>
                <c:pt idx="7">
                  <c:v>191.11383080388271</c:v>
                </c:pt>
                <c:pt idx="8">
                  <c:v>191.11383080388271</c:v>
                </c:pt>
                <c:pt idx="9">
                  <c:v>191.11383080388271</c:v>
                </c:pt>
                <c:pt idx="10">
                  <c:v>191.11383080388271</c:v>
                </c:pt>
                <c:pt idx="11">
                  <c:v>191.11383080388271</c:v>
                </c:pt>
                <c:pt idx="12">
                  <c:v>191.11383080388271</c:v>
                </c:pt>
                <c:pt idx="13">
                  <c:v>191.11383080388271</c:v>
                </c:pt>
                <c:pt idx="14">
                  <c:v>191.11383080388271</c:v>
                </c:pt>
                <c:pt idx="15">
                  <c:v>191.11383080388271</c:v>
                </c:pt>
                <c:pt idx="16">
                  <c:v>191.11383080388271</c:v>
                </c:pt>
                <c:pt idx="17">
                  <c:v>191.11383080388271</c:v>
                </c:pt>
                <c:pt idx="18">
                  <c:v>191.11383080388271</c:v>
                </c:pt>
                <c:pt idx="19">
                  <c:v>191.11383080388271</c:v>
                </c:pt>
                <c:pt idx="20">
                  <c:v>191.11383080388271</c:v>
                </c:pt>
                <c:pt idx="21">
                  <c:v>191.11383080388271</c:v>
                </c:pt>
                <c:pt idx="22">
                  <c:v>191.11383080388271</c:v>
                </c:pt>
                <c:pt idx="23">
                  <c:v>191.11383080388271</c:v>
                </c:pt>
                <c:pt idx="24">
                  <c:v>191.11383080388271</c:v>
                </c:pt>
                <c:pt idx="25">
                  <c:v>190.30551700697293</c:v>
                </c:pt>
                <c:pt idx="26">
                  <c:v>182.22060804962092</c:v>
                </c:pt>
                <c:pt idx="27">
                  <c:v>169.50415303534447</c:v>
                </c:pt>
                <c:pt idx="28">
                  <c:v>149.46018000837302</c:v>
                </c:pt>
                <c:pt idx="29">
                  <c:v>128.8973905778787</c:v>
                </c:pt>
                <c:pt idx="30">
                  <c:v>110.77695578391555</c:v>
                </c:pt>
                <c:pt idx="31">
                  <c:v>102.52913579713919</c:v>
                </c:pt>
                <c:pt idx="32">
                  <c:v>99.834934377284881</c:v>
                </c:pt>
                <c:pt idx="33">
                  <c:v>99.834934377284881</c:v>
                </c:pt>
                <c:pt idx="34">
                  <c:v>99.834934377284881</c:v>
                </c:pt>
                <c:pt idx="35">
                  <c:v>99.834934377284881</c:v>
                </c:pt>
                <c:pt idx="36">
                  <c:v>99.834934377284881</c:v>
                </c:pt>
                <c:pt idx="37">
                  <c:v>99.834934377284881</c:v>
                </c:pt>
                <c:pt idx="38">
                  <c:v>99.834934377284881</c:v>
                </c:pt>
                <c:pt idx="39">
                  <c:v>99.834934377284881</c:v>
                </c:pt>
                <c:pt idx="40">
                  <c:v>99.834934377284881</c:v>
                </c:pt>
                <c:pt idx="41">
                  <c:v>99.834934377284881</c:v>
                </c:pt>
                <c:pt idx="42">
                  <c:v>99.834934377284881</c:v>
                </c:pt>
                <c:pt idx="43">
                  <c:v>99.834934377284881</c:v>
                </c:pt>
                <c:pt idx="44">
                  <c:v>99.834934377284881</c:v>
                </c:pt>
                <c:pt idx="45">
                  <c:v>99.834934377284881</c:v>
                </c:pt>
                <c:pt idx="46">
                  <c:v>99.834934377284881</c:v>
                </c:pt>
                <c:pt idx="47">
                  <c:v>99.834934377284881</c:v>
                </c:pt>
                <c:pt idx="48">
                  <c:v>99.834934377284881</c:v>
                </c:pt>
                <c:pt idx="49">
                  <c:v>99.834934377284881</c:v>
                </c:pt>
                <c:pt idx="50">
                  <c:v>99.834934377284881</c:v>
                </c:pt>
                <c:pt idx="51">
                  <c:v>99.834934377284881</c:v>
                </c:pt>
              </c:numCache>
            </c:numRef>
          </c:yVal>
        </c:ser>
        <c:axId val="397748480"/>
        <c:axId val="397828096"/>
      </c:scatterChart>
      <c:valAx>
        <c:axId val="397748480"/>
        <c:scaling>
          <c:orientation val="minMax"/>
        </c:scaling>
        <c:axPos val="b"/>
        <c:numFmt formatCode="General" sourceLinked="1"/>
        <c:tickLblPos val="nextTo"/>
        <c:crossAx val="397828096"/>
        <c:crosses val="autoZero"/>
        <c:crossBetween val="midCat"/>
      </c:valAx>
      <c:valAx>
        <c:axId val="397828096"/>
        <c:scaling>
          <c:orientation val="minMax"/>
        </c:scaling>
        <c:axPos val="l"/>
        <c:majorGridlines/>
        <c:numFmt formatCode="General" sourceLinked="1"/>
        <c:tickLblPos val="nextTo"/>
        <c:crossAx val="397748480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Setup!$F$4:$F$56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Setup!$M$4:$M$56</c:f>
              <c:numCache>
                <c:formatCode>General</c:formatCode>
                <c:ptCount val="53"/>
                <c:pt idx="0">
                  <c:v>-21.27952941711451</c:v>
                </c:pt>
                <c:pt idx="1">
                  <c:v>-20.907387465474596</c:v>
                </c:pt>
                <c:pt idx="2">
                  <c:v>-20.857753169438805</c:v>
                </c:pt>
                <c:pt idx="3">
                  <c:v>-20.859478899605499</c:v>
                </c:pt>
                <c:pt idx="4">
                  <c:v>-20.798835375514251</c:v>
                </c:pt>
                <c:pt idx="5">
                  <c:v>-20.768939632001832</c:v>
                </c:pt>
                <c:pt idx="6">
                  <c:v>-20.721930328533091</c:v>
                </c:pt>
                <c:pt idx="7">
                  <c:v>-20.64512225000205</c:v>
                </c:pt>
                <c:pt idx="8">
                  <c:v>-20.59762865253786</c:v>
                </c:pt>
                <c:pt idx="9">
                  <c:v>-20.668931074915605</c:v>
                </c:pt>
                <c:pt idx="10">
                  <c:v>-20.770798096881862</c:v>
                </c:pt>
                <c:pt idx="11">
                  <c:v>-20.84647974194446</c:v>
                </c:pt>
                <c:pt idx="12">
                  <c:v>-20.921352910477832</c:v>
                </c:pt>
                <c:pt idx="13">
                  <c:v>-21.011180410901027</c:v>
                </c:pt>
                <c:pt idx="14">
                  <c:v>-21.112894459116216</c:v>
                </c:pt>
                <c:pt idx="15">
                  <c:v>-21.178211189325609</c:v>
                </c:pt>
                <c:pt idx="16">
                  <c:v>-21.18878383677729</c:v>
                </c:pt>
                <c:pt idx="17">
                  <c:v>-21.14616377883441</c:v>
                </c:pt>
                <c:pt idx="18">
                  <c:v>-21.127450803373574</c:v>
                </c:pt>
                <c:pt idx="19">
                  <c:v>-21.131677217542759</c:v>
                </c:pt>
                <c:pt idx="20">
                  <c:v>-21.043197990334381</c:v>
                </c:pt>
                <c:pt idx="21">
                  <c:v>-20.948836591061902</c:v>
                </c:pt>
                <c:pt idx="22">
                  <c:v>-20.818758438743188</c:v>
                </c:pt>
                <c:pt idx="23">
                  <c:v>-20.691009230785763</c:v>
                </c:pt>
                <c:pt idx="24">
                  <c:v>-20.635081634539951</c:v>
                </c:pt>
                <c:pt idx="25">
                  <c:v>-20.535285415474139</c:v>
                </c:pt>
                <c:pt idx="26">
                  <c:v>-20.449589363249906</c:v>
                </c:pt>
                <c:pt idx="27">
                  <c:v>-20.523018370420637</c:v>
                </c:pt>
                <c:pt idx="28">
                  <c:v>-20.565406057477254</c:v>
                </c:pt>
                <c:pt idx="29">
                  <c:v>-20.545931822156788</c:v>
                </c:pt>
                <c:pt idx="30">
                  <c:v>-20.610260987059355</c:v>
                </c:pt>
                <c:pt idx="31">
                  <c:v>-20.646303796435326</c:v>
                </c:pt>
                <c:pt idx="32">
                  <c:v>-20.639094671368291</c:v>
                </c:pt>
                <c:pt idx="33">
                  <c:v>-20.646634637048805</c:v>
                </c:pt>
                <c:pt idx="34">
                  <c:v>-20.840863685681281</c:v>
                </c:pt>
                <c:pt idx="35">
                  <c:v>-20.727537229562213</c:v>
                </c:pt>
                <c:pt idx="36">
                  <c:v>-20.732035489429627</c:v>
                </c:pt>
                <c:pt idx="37">
                  <c:v>-20.718387395974961</c:v>
                </c:pt>
                <c:pt idx="38">
                  <c:v>-20.688872860333138</c:v>
                </c:pt>
                <c:pt idx="39">
                  <c:v>-20.676955065352608</c:v>
                </c:pt>
                <c:pt idx="40">
                  <c:v>-20.627067542028936</c:v>
                </c:pt>
                <c:pt idx="41">
                  <c:v>-20.61797616546345</c:v>
                </c:pt>
                <c:pt idx="42">
                  <c:v>-20.598973373856804</c:v>
                </c:pt>
                <c:pt idx="43">
                  <c:v>-20.62779436184049</c:v>
                </c:pt>
                <c:pt idx="44">
                  <c:v>-20.445160888823761</c:v>
                </c:pt>
                <c:pt idx="45">
                  <c:v>-20.445712645885692</c:v>
                </c:pt>
                <c:pt idx="46">
                  <c:v>-20.505290465341922</c:v>
                </c:pt>
                <c:pt idx="47">
                  <c:v>-20.506124948300673</c:v>
                </c:pt>
                <c:pt idx="48">
                  <c:v>-20.52727786747813</c:v>
                </c:pt>
                <c:pt idx="49">
                  <c:v>-20.543464942587185</c:v>
                </c:pt>
                <c:pt idx="50">
                  <c:v>-20.558434464297175</c:v>
                </c:pt>
                <c:pt idx="51">
                  <c:v>-20.527959525752937</c:v>
                </c:pt>
                <c:pt idx="52">
                  <c:v>-20.550880492677624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Setup!$R$4:$R$56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Setup!$S$4:$S$56</c:f>
              <c:numCache>
                <c:formatCode>General</c:formatCode>
                <c:ptCount val="53"/>
                <c:pt idx="0">
                  <c:v>-21.129529417114512</c:v>
                </c:pt>
                <c:pt idx="1">
                  <c:v>-20.757387465474597</c:v>
                </c:pt>
                <c:pt idx="2">
                  <c:v>-20.707753169438806</c:v>
                </c:pt>
                <c:pt idx="3">
                  <c:v>-20.7094788996055</c:v>
                </c:pt>
                <c:pt idx="4">
                  <c:v>-20.648835375514253</c:v>
                </c:pt>
                <c:pt idx="5">
                  <c:v>-20.618939632001833</c:v>
                </c:pt>
                <c:pt idx="6">
                  <c:v>-20.571930328533092</c:v>
                </c:pt>
                <c:pt idx="7">
                  <c:v>-20.495122250002051</c:v>
                </c:pt>
                <c:pt idx="8">
                  <c:v>-20.447628652537862</c:v>
                </c:pt>
                <c:pt idx="9">
                  <c:v>-20.518931074915606</c:v>
                </c:pt>
                <c:pt idx="10">
                  <c:v>-20.620798096881863</c:v>
                </c:pt>
                <c:pt idx="11">
                  <c:v>-20.696479741944461</c:v>
                </c:pt>
                <c:pt idx="12">
                  <c:v>-20.771352910477834</c:v>
                </c:pt>
                <c:pt idx="13">
                  <c:v>-20.861180410901028</c:v>
                </c:pt>
                <c:pt idx="14">
                  <c:v>-20.962894459116217</c:v>
                </c:pt>
                <c:pt idx="15">
                  <c:v>-21.02821118932561</c:v>
                </c:pt>
                <c:pt idx="16">
                  <c:v>-21.038783836777291</c:v>
                </c:pt>
                <c:pt idx="17">
                  <c:v>-20.996163778834411</c:v>
                </c:pt>
                <c:pt idx="18">
                  <c:v>-20.977450803373575</c:v>
                </c:pt>
                <c:pt idx="19">
                  <c:v>-20.98167721754276</c:v>
                </c:pt>
                <c:pt idx="20">
                  <c:v>-20.893197990334382</c:v>
                </c:pt>
                <c:pt idx="21">
                  <c:v>-20.798836591061903</c:v>
                </c:pt>
                <c:pt idx="22">
                  <c:v>-20.66875843874319</c:v>
                </c:pt>
                <c:pt idx="23">
                  <c:v>-20.541009230785765</c:v>
                </c:pt>
                <c:pt idx="24">
                  <c:v>-20.485081634539952</c:v>
                </c:pt>
                <c:pt idx="25">
                  <c:v>-20.38528541547414</c:v>
                </c:pt>
                <c:pt idx="26">
                  <c:v>-20.299589363249908</c:v>
                </c:pt>
                <c:pt idx="27">
                  <c:v>-20.373018370420638</c:v>
                </c:pt>
                <c:pt idx="28">
                  <c:v>-20.415406057477256</c:v>
                </c:pt>
                <c:pt idx="29">
                  <c:v>-20.39593182215679</c:v>
                </c:pt>
                <c:pt idx="30">
                  <c:v>-20.460260987059357</c:v>
                </c:pt>
                <c:pt idx="31">
                  <c:v>-20.496303796435328</c:v>
                </c:pt>
                <c:pt idx="32">
                  <c:v>-20.489094671368292</c:v>
                </c:pt>
                <c:pt idx="33">
                  <c:v>-20.496634637048807</c:v>
                </c:pt>
                <c:pt idx="34">
                  <c:v>-20.690863685681283</c:v>
                </c:pt>
                <c:pt idx="35">
                  <c:v>-20.577537229562214</c:v>
                </c:pt>
                <c:pt idx="36">
                  <c:v>-20.582035489429629</c:v>
                </c:pt>
                <c:pt idx="37">
                  <c:v>-20.568387395974963</c:v>
                </c:pt>
                <c:pt idx="38">
                  <c:v>-20.538872860333139</c:v>
                </c:pt>
                <c:pt idx="39">
                  <c:v>-20.52695506535261</c:v>
                </c:pt>
                <c:pt idx="40">
                  <c:v>-20.477067542028937</c:v>
                </c:pt>
                <c:pt idx="41">
                  <c:v>-20.467976165463451</c:v>
                </c:pt>
                <c:pt idx="42">
                  <c:v>-20.448973373856806</c:v>
                </c:pt>
                <c:pt idx="43">
                  <c:v>-20.477794361840491</c:v>
                </c:pt>
                <c:pt idx="44">
                  <c:v>-20.295160888823762</c:v>
                </c:pt>
                <c:pt idx="45">
                  <c:v>-20.295712645885693</c:v>
                </c:pt>
                <c:pt idx="46">
                  <c:v>-20.355290465341923</c:v>
                </c:pt>
                <c:pt idx="47">
                  <c:v>-20.356124948300675</c:v>
                </c:pt>
                <c:pt idx="48">
                  <c:v>-20.377277867478131</c:v>
                </c:pt>
                <c:pt idx="49">
                  <c:v>-20.393464942587187</c:v>
                </c:pt>
                <c:pt idx="50">
                  <c:v>-20.408434464297176</c:v>
                </c:pt>
                <c:pt idx="51">
                  <c:v>-20.377959525752939</c:v>
                </c:pt>
                <c:pt idx="52">
                  <c:v>-20.400880492677626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Setup!$W$4:$W$16</c:f>
              <c:numCache>
                <c:formatCode>General</c:formatCode>
                <c:ptCount val="13"/>
                <c:pt idx="0">
                  <c:v>-58.45</c:v>
                </c:pt>
                <c:pt idx="1">
                  <c:v>-50.45</c:v>
                </c:pt>
                <c:pt idx="2">
                  <c:v>-46.45</c:v>
                </c:pt>
                <c:pt idx="3">
                  <c:v>-43.45</c:v>
                </c:pt>
                <c:pt idx="4">
                  <c:v>-40.450000000000003</c:v>
                </c:pt>
                <c:pt idx="5">
                  <c:v>-37.450000000000003</c:v>
                </c:pt>
                <c:pt idx="6">
                  <c:v>-34.450000000000003</c:v>
                </c:pt>
                <c:pt idx="7">
                  <c:v>-31.45</c:v>
                </c:pt>
                <c:pt idx="8">
                  <c:v>-28.45</c:v>
                </c:pt>
                <c:pt idx="9">
                  <c:v>-25.45</c:v>
                </c:pt>
                <c:pt idx="10">
                  <c:v>-22.45</c:v>
                </c:pt>
                <c:pt idx="11">
                  <c:v>-18.45</c:v>
                </c:pt>
                <c:pt idx="12">
                  <c:v>-10.45</c:v>
                </c:pt>
              </c:numCache>
            </c:numRef>
          </c:xVal>
          <c:yVal>
            <c:numRef>
              <c:f>Setup!$X$4:$X$16</c:f>
              <c:numCache>
                <c:formatCode>General</c:formatCode>
                <c:ptCount val="13"/>
                <c:pt idx="0">
                  <c:v>-18.77952941711451</c:v>
                </c:pt>
                <c:pt idx="1">
                  <c:v>-18.407387465474596</c:v>
                </c:pt>
                <c:pt idx="2">
                  <c:v>-18.268939632001832</c:v>
                </c:pt>
                <c:pt idx="3">
                  <c:v>-18.09762865253786</c:v>
                </c:pt>
                <c:pt idx="4">
                  <c:v>-18.34647974194446</c:v>
                </c:pt>
                <c:pt idx="5">
                  <c:v>-18.612894459116216</c:v>
                </c:pt>
                <c:pt idx="6">
                  <c:v>-18.64616377883441</c:v>
                </c:pt>
                <c:pt idx="7">
                  <c:v>-18.543197990334381</c:v>
                </c:pt>
                <c:pt idx="8">
                  <c:v>-18.191009230785763</c:v>
                </c:pt>
                <c:pt idx="9">
                  <c:v>-17.949589363249906</c:v>
                </c:pt>
                <c:pt idx="10">
                  <c:v>-18.045931822156788</c:v>
                </c:pt>
                <c:pt idx="11">
                  <c:v>-18.146634637048805</c:v>
                </c:pt>
                <c:pt idx="12">
                  <c:v>-18.340863685681281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Setup!$AB$4:$AB$10</c:f>
              <c:numCache>
                <c:formatCode>General</c:formatCode>
                <c:ptCount val="7"/>
                <c:pt idx="0">
                  <c:v>-34.450000000000003</c:v>
                </c:pt>
                <c:pt idx="1">
                  <c:v>-34.450000000000003</c:v>
                </c:pt>
                <c:pt idx="2">
                  <c:v>-34.450000000000003</c:v>
                </c:pt>
                <c:pt idx="3">
                  <c:v>-34.450000000000003</c:v>
                </c:pt>
                <c:pt idx="4">
                  <c:v>-34.450000000000003</c:v>
                </c:pt>
                <c:pt idx="5">
                  <c:v>-34.450000000000003</c:v>
                </c:pt>
                <c:pt idx="6">
                  <c:v>-34.450000000000003</c:v>
                </c:pt>
              </c:numCache>
            </c:numRef>
          </c:xVal>
          <c:yVal>
            <c:numRef>
              <c:f>Setup!$AC$4:$AC$10</c:f>
              <c:numCache>
                <c:formatCode>General</c:formatCode>
                <c:ptCount val="7"/>
                <c:pt idx="0">
                  <c:v>-20.696163778834411</c:v>
                </c:pt>
                <c:pt idx="1">
                  <c:v>-20.39616377883441</c:v>
                </c:pt>
                <c:pt idx="2">
                  <c:v>-20.096163778834409</c:v>
                </c:pt>
                <c:pt idx="3">
                  <c:v>-19.796163778834408</c:v>
                </c:pt>
                <c:pt idx="4">
                  <c:v>-19.496163778834411</c:v>
                </c:pt>
                <c:pt idx="5">
                  <c:v>-19.196163778834411</c:v>
                </c:pt>
                <c:pt idx="6">
                  <c:v>-18.89616377883441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Setup!$AH$4:$AH$56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Setup!$AI$4:$AI$56</c:f>
              <c:numCache>
                <c:formatCode>General</c:formatCode>
                <c:ptCount val="53"/>
                <c:pt idx="0">
                  <c:v>-21.02952941711451</c:v>
                </c:pt>
                <c:pt idx="1">
                  <c:v>-20.657387465474596</c:v>
                </c:pt>
                <c:pt idx="2">
                  <c:v>-20.607753169438805</c:v>
                </c:pt>
                <c:pt idx="3">
                  <c:v>-20.609478899605499</c:v>
                </c:pt>
                <c:pt idx="4">
                  <c:v>-20.548835375514251</c:v>
                </c:pt>
                <c:pt idx="5">
                  <c:v>-20.518939632001832</c:v>
                </c:pt>
                <c:pt idx="6">
                  <c:v>-20.471930328533091</c:v>
                </c:pt>
                <c:pt idx="7">
                  <c:v>-20.39512225000205</c:v>
                </c:pt>
                <c:pt idx="8">
                  <c:v>-20.34762865253786</c:v>
                </c:pt>
                <c:pt idx="9">
                  <c:v>-20.418931074915605</c:v>
                </c:pt>
                <c:pt idx="10">
                  <c:v>-20.520798096881862</c:v>
                </c:pt>
                <c:pt idx="11">
                  <c:v>-20.59647974194446</c:v>
                </c:pt>
                <c:pt idx="12">
                  <c:v>-20.671352910477832</c:v>
                </c:pt>
                <c:pt idx="13">
                  <c:v>-20.761180410901027</c:v>
                </c:pt>
                <c:pt idx="14">
                  <c:v>-20.862894459116216</c:v>
                </c:pt>
                <c:pt idx="15">
                  <c:v>-20.928211189325609</c:v>
                </c:pt>
                <c:pt idx="16">
                  <c:v>-20.93878383677729</c:v>
                </c:pt>
                <c:pt idx="17">
                  <c:v>-20.89616377883441</c:v>
                </c:pt>
                <c:pt idx="18">
                  <c:v>-20.877450803373574</c:v>
                </c:pt>
                <c:pt idx="19">
                  <c:v>-20.881677217542759</c:v>
                </c:pt>
                <c:pt idx="20">
                  <c:v>-20.793197990334381</c:v>
                </c:pt>
                <c:pt idx="21">
                  <c:v>-20.698836591061902</c:v>
                </c:pt>
                <c:pt idx="22">
                  <c:v>-20.568758438743188</c:v>
                </c:pt>
                <c:pt idx="23">
                  <c:v>-20.441009230785763</c:v>
                </c:pt>
                <c:pt idx="24">
                  <c:v>-20.385081634539951</c:v>
                </c:pt>
                <c:pt idx="25">
                  <c:v>-20.285285415474139</c:v>
                </c:pt>
                <c:pt idx="26">
                  <c:v>-20.199589363249906</c:v>
                </c:pt>
                <c:pt idx="27">
                  <c:v>-20.273018370420637</c:v>
                </c:pt>
                <c:pt idx="28">
                  <c:v>-20.315406057477254</c:v>
                </c:pt>
                <c:pt idx="29">
                  <c:v>-20.295931822156788</c:v>
                </c:pt>
                <c:pt idx="30">
                  <c:v>-20.360260987059355</c:v>
                </c:pt>
                <c:pt idx="31">
                  <c:v>-20.396303796435326</c:v>
                </c:pt>
                <c:pt idx="32">
                  <c:v>-20.389094671368291</c:v>
                </c:pt>
                <c:pt idx="33">
                  <c:v>-20.396634637048805</c:v>
                </c:pt>
                <c:pt idx="34">
                  <c:v>-20.590863685681281</c:v>
                </c:pt>
                <c:pt idx="35">
                  <c:v>-20.477537229562213</c:v>
                </c:pt>
                <c:pt idx="36">
                  <c:v>-20.482035489429627</c:v>
                </c:pt>
                <c:pt idx="37">
                  <c:v>-20.468387395974961</c:v>
                </c:pt>
                <c:pt idx="38">
                  <c:v>-20.438872860333138</c:v>
                </c:pt>
                <c:pt idx="39">
                  <c:v>-20.426955065352608</c:v>
                </c:pt>
                <c:pt idx="40">
                  <c:v>-20.377067542028936</c:v>
                </c:pt>
                <c:pt idx="41">
                  <c:v>-20.36797616546345</c:v>
                </c:pt>
                <c:pt idx="42">
                  <c:v>-20.348973373856804</c:v>
                </c:pt>
                <c:pt idx="43">
                  <c:v>-20.37779436184049</c:v>
                </c:pt>
                <c:pt idx="44">
                  <c:v>-20.195160888823761</c:v>
                </c:pt>
                <c:pt idx="45">
                  <c:v>-20.195712645885692</c:v>
                </c:pt>
                <c:pt idx="46">
                  <c:v>-20.255290465341922</c:v>
                </c:pt>
                <c:pt idx="47">
                  <c:v>-20.256124948300673</c:v>
                </c:pt>
                <c:pt idx="48">
                  <c:v>-20.27727786747813</c:v>
                </c:pt>
                <c:pt idx="49">
                  <c:v>-20.293464942587185</c:v>
                </c:pt>
                <c:pt idx="50">
                  <c:v>-20.308434464297175</c:v>
                </c:pt>
                <c:pt idx="51">
                  <c:v>-20.277959525752937</c:v>
                </c:pt>
                <c:pt idx="52">
                  <c:v>-20.300880492677624</c:v>
                </c:pt>
              </c:numCache>
            </c:numRef>
          </c:yVal>
        </c:ser>
        <c:axId val="395613696"/>
        <c:axId val="395589504"/>
      </c:scatterChart>
      <c:valAx>
        <c:axId val="395613696"/>
        <c:scaling>
          <c:orientation val="minMax"/>
        </c:scaling>
        <c:axPos val="b"/>
        <c:numFmt formatCode="General" sourceLinked="1"/>
        <c:tickLblPos val="nextTo"/>
        <c:crossAx val="395589504"/>
        <c:crosses val="autoZero"/>
        <c:crossBetween val="midCat"/>
      </c:valAx>
      <c:valAx>
        <c:axId val="395589504"/>
        <c:scaling>
          <c:orientation val="minMax"/>
        </c:scaling>
        <c:axPos val="l"/>
        <c:majorGridlines/>
        <c:numFmt formatCode="General" sourceLinked="1"/>
        <c:tickLblPos val="nextTo"/>
        <c:crossAx val="3956136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41</xdr:row>
      <xdr:rowOff>9525</xdr:rowOff>
    </xdr:from>
    <xdr:to>
      <xdr:col>14</xdr:col>
      <xdr:colOff>600075</xdr:colOff>
      <xdr:row>55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16</xdr:col>
      <xdr:colOff>304800</xdr:colOff>
      <xdr:row>123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178</xdr:row>
      <xdr:rowOff>0</xdr:rowOff>
    </xdr:from>
    <xdr:to>
      <xdr:col>16</xdr:col>
      <xdr:colOff>304800</xdr:colOff>
      <xdr:row>192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247</xdr:row>
      <xdr:rowOff>0</xdr:rowOff>
    </xdr:from>
    <xdr:to>
      <xdr:col>16</xdr:col>
      <xdr:colOff>304800</xdr:colOff>
      <xdr:row>261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316</xdr:row>
      <xdr:rowOff>0</xdr:rowOff>
    </xdr:from>
    <xdr:to>
      <xdr:col>16</xdr:col>
      <xdr:colOff>304800</xdr:colOff>
      <xdr:row>330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385</xdr:row>
      <xdr:rowOff>0</xdr:rowOff>
    </xdr:from>
    <xdr:to>
      <xdr:col>16</xdr:col>
      <xdr:colOff>304800</xdr:colOff>
      <xdr:row>399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454</xdr:row>
      <xdr:rowOff>0</xdr:rowOff>
    </xdr:from>
    <xdr:to>
      <xdr:col>16</xdr:col>
      <xdr:colOff>304800</xdr:colOff>
      <xdr:row>468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231320</xdr:colOff>
      <xdr:row>30</xdr:row>
      <xdr:rowOff>13607</xdr:rowOff>
    </xdr:from>
    <xdr:to>
      <xdr:col>50</xdr:col>
      <xdr:colOff>571499</xdr:colOff>
      <xdr:row>49</xdr:row>
      <xdr:rowOff>163286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9"/>
  <sheetViews>
    <sheetView workbookViewId="0"/>
  </sheetViews>
  <sheetFormatPr defaultRowHeight="15"/>
  <sheetData>
    <row r="1" spans="1:15">
      <c r="A1" t="s">
        <v>56</v>
      </c>
      <c r="B1">
        <v>980030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>
      <c r="A2" t="s">
        <v>67</v>
      </c>
      <c r="B2">
        <v>8</v>
      </c>
      <c r="E2">
        <v>1</v>
      </c>
      <c r="F2">
        <v>5</v>
      </c>
      <c r="G2">
        <v>15</v>
      </c>
      <c r="H2">
        <v>18</v>
      </c>
      <c r="I2">
        <v>22</v>
      </c>
      <c r="J2">
        <v>2</v>
      </c>
      <c r="K2">
        <v>5</v>
      </c>
      <c r="L2">
        <v>4</v>
      </c>
      <c r="M2">
        <v>3</v>
      </c>
      <c r="N2" t="s">
        <v>43</v>
      </c>
      <c r="O2">
        <v>11</v>
      </c>
    </row>
    <row r="3" spans="1:15">
      <c r="A3" t="s">
        <v>57</v>
      </c>
      <c r="B3" t="s">
        <v>58</v>
      </c>
      <c r="E3">
        <v>2</v>
      </c>
      <c r="F3">
        <v>27</v>
      </c>
      <c r="G3">
        <v>37</v>
      </c>
      <c r="H3">
        <v>40</v>
      </c>
      <c r="I3">
        <v>91</v>
      </c>
      <c r="J3">
        <v>2</v>
      </c>
      <c r="K3">
        <v>5</v>
      </c>
      <c r="L3">
        <v>4</v>
      </c>
      <c r="M3">
        <v>3</v>
      </c>
      <c r="N3" t="s">
        <v>43</v>
      </c>
      <c r="O3">
        <v>11</v>
      </c>
    </row>
    <row r="4" spans="1:15">
      <c r="A4" t="s">
        <v>65</v>
      </c>
      <c r="B4">
        <v>505</v>
      </c>
      <c r="E4">
        <v>3</v>
      </c>
      <c r="F4">
        <v>96</v>
      </c>
      <c r="G4">
        <v>106</v>
      </c>
      <c r="H4">
        <v>109</v>
      </c>
      <c r="I4">
        <v>160</v>
      </c>
      <c r="J4">
        <v>2</v>
      </c>
      <c r="K4">
        <v>5</v>
      </c>
      <c r="L4">
        <v>4</v>
      </c>
      <c r="M4">
        <v>3</v>
      </c>
      <c r="N4" t="s">
        <v>43</v>
      </c>
      <c r="O4">
        <v>11</v>
      </c>
    </row>
    <row r="5" spans="1:15">
      <c r="A5" t="s">
        <v>59</v>
      </c>
      <c r="B5">
        <v>19</v>
      </c>
      <c r="E5">
        <v>4</v>
      </c>
      <c r="F5">
        <v>165</v>
      </c>
      <c r="G5">
        <v>175</v>
      </c>
      <c r="H5">
        <v>178</v>
      </c>
      <c r="I5">
        <v>229</v>
      </c>
      <c r="J5">
        <v>2</v>
      </c>
      <c r="K5">
        <v>5</v>
      </c>
      <c r="L5">
        <v>4</v>
      </c>
      <c r="M5">
        <v>3</v>
      </c>
      <c r="N5" t="s">
        <v>43</v>
      </c>
      <c r="O5">
        <v>11</v>
      </c>
    </row>
    <row r="6" spans="1:15">
      <c r="A6" t="s">
        <v>60</v>
      </c>
      <c r="B6">
        <v>5</v>
      </c>
      <c r="E6">
        <v>5</v>
      </c>
      <c r="F6">
        <v>234</v>
      </c>
      <c r="G6">
        <v>244</v>
      </c>
      <c r="H6">
        <v>247</v>
      </c>
      <c r="I6">
        <v>298</v>
      </c>
      <c r="J6">
        <v>2</v>
      </c>
      <c r="K6">
        <v>5</v>
      </c>
      <c r="L6">
        <v>4</v>
      </c>
      <c r="M6">
        <v>3</v>
      </c>
      <c r="N6" t="s">
        <v>43</v>
      </c>
      <c r="O6">
        <v>11</v>
      </c>
    </row>
    <row r="7" spans="1:15">
      <c r="A7" t="s">
        <v>61</v>
      </c>
      <c r="B7">
        <v>13</v>
      </c>
      <c r="E7">
        <v>6</v>
      </c>
      <c r="F7">
        <v>303</v>
      </c>
      <c r="G7">
        <v>313</v>
      </c>
      <c r="H7">
        <v>316</v>
      </c>
      <c r="I7">
        <v>367</v>
      </c>
      <c r="J7">
        <v>2</v>
      </c>
      <c r="K7">
        <v>5</v>
      </c>
      <c r="L7">
        <v>4</v>
      </c>
      <c r="M7">
        <v>3</v>
      </c>
      <c r="N7" t="s">
        <v>43</v>
      </c>
      <c r="O7">
        <v>11</v>
      </c>
    </row>
    <row r="8" spans="1:15">
      <c r="A8" t="s">
        <v>62</v>
      </c>
      <c r="B8">
        <v>0</v>
      </c>
      <c r="E8">
        <v>7</v>
      </c>
      <c r="F8">
        <v>372</v>
      </c>
      <c r="G8">
        <v>382</v>
      </c>
      <c r="H8">
        <v>385</v>
      </c>
      <c r="I8">
        <v>436</v>
      </c>
      <c r="J8">
        <v>2</v>
      </c>
      <c r="K8">
        <v>5</v>
      </c>
      <c r="L8">
        <v>4</v>
      </c>
      <c r="M8">
        <v>3</v>
      </c>
      <c r="N8" t="s">
        <v>43</v>
      </c>
      <c r="O8">
        <v>11</v>
      </c>
    </row>
    <row r="9" spans="1:15">
      <c r="A9" t="s">
        <v>63</v>
      </c>
      <c r="B9" t="s">
        <v>64</v>
      </c>
      <c r="E9">
        <v>8</v>
      </c>
      <c r="F9">
        <v>441</v>
      </c>
      <c r="G9">
        <v>451</v>
      </c>
      <c r="H9">
        <v>454</v>
      </c>
      <c r="I9">
        <v>505</v>
      </c>
      <c r="J9">
        <v>2</v>
      </c>
      <c r="K9">
        <v>5</v>
      </c>
      <c r="L9">
        <v>4</v>
      </c>
      <c r="M9">
        <v>3</v>
      </c>
      <c r="N9" t="s">
        <v>43</v>
      </c>
      <c r="O9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9"/>
  <sheetViews>
    <sheetView workbookViewId="0"/>
  </sheetViews>
  <sheetFormatPr defaultRowHeight="15"/>
  <sheetData>
    <row r="1" spans="1:19" s="1" customFormat="1">
      <c r="A1" s="1" t="s">
        <v>24</v>
      </c>
      <c r="B1" s="1" t="s">
        <v>35</v>
      </c>
      <c r="C1" s="1" t="s">
        <v>36</v>
      </c>
      <c r="D1" s="1" t="s">
        <v>37</v>
      </c>
      <c r="E1" s="1" t="s">
        <v>38</v>
      </c>
      <c r="F1" s="1" t="s">
        <v>39</v>
      </c>
      <c r="G1" s="1" t="s">
        <v>40</v>
      </c>
      <c r="H1" s="1" t="s">
        <v>29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</row>
    <row r="2" spans="1:19">
      <c r="A2">
        <v>1</v>
      </c>
      <c r="B2">
        <v>1</v>
      </c>
      <c r="C2">
        <v>980030</v>
      </c>
      <c r="D2" s="2">
        <v>41631.687471412035</v>
      </c>
      <c r="E2">
        <v>71.88</v>
      </c>
      <c r="F2">
        <v>35.94</v>
      </c>
      <c r="G2">
        <v>-41.5</v>
      </c>
      <c r="H2">
        <v>-90.5</v>
      </c>
      <c r="I2">
        <f xml:space="preserve">  17</f>
        <v>17</v>
      </c>
      <c r="J2">
        <v>-58.45</v>
      </c>
      <c r="K2">
        <v>-19</v>
      </c>
      <c r="L2">
        <v>0</v>
      </c>
      <c r="M2">
        <f xml:space="preserve">   0</f>
        <v>0</v>
      </c>
      <c r="N2" t="s">
        <v>47</v>
      </c>
      <c r="O2">
        <v>5</v>
      </c>
      <c r="P2">
        <v>6000</v>
      </c>
      <c r="Q2">
        <v>27</v>
      </c>
      <c r="R2">
        <v>197</v>
      </c>
      <c r="S2">
        <v>171</v>
      </c>
    </row>
    <row r="3" spans="1:19">
      <c r="A3">
        <v>2</v>
      </c>
      <c r="B3">
        <v>1</v>
      </c>
      <c r="C3">
        <v>980030</v>
      </c>
      <c r="D3" s="2">
        <v>41631.693916898148</v>
      </c>
      <c r="E3">
        <v>71.88</v>
      </c>
      <c r="F3">
        <v>35.94</v>
      </c>
      <c r="G3">
        <v>-41.5</v>
      </c>
      <c r="H3">
        <v>-90.5</v>
      </c>
      <c r="I3">
        <f xml:space="preserve">  17</f>
        <v>17</v>
      </c>
      <c r="J3">
        <v>-58.45</v>
      </c>
      <c r="K3">
        <v>-19</v>
      </c>
      <c r="L3">
        <v>0</v>
      </c>
      <c r="M3">
        <f xml:space="preserve">   0</f>
        <v>0</v>
      </c>
      <c r="N3" t="s">
        <v>47</v>
      </c>
      <c r="O3">
        <v>52</v>
      </c>
      <c r="P3">
        <v>6000</v>
      </c>
      <c r="Q3">
        <v>27</v>
      </c>
      <c r="R3">
        <v>237</v>
      </c>
      <c r="S3">
        <v>78</v>
      </c>
    </row>
    <row r="4" spans="1:19">
      <c r="A4">
        <v>3</v>
      </c>
      <c r="B4">
        <v>2</v>
      </c>
      <c r="C4">
        <v>980030</v>
      </c>
      <c r="D4" s="2">
        <v>41631.712018981481</v>
      </c>
      <c r="E4">
        <v>71.88</v>
      </c>
      <c r="F4">
        <v>35.94</v>
      </c>
      <c r="G4">
        <v>-41.5</v>
      </c>
      <c r="H4">
        <v>-90.5</v>
      </c>
      <c r="I4">
        <f xml:space="preserve">  17</f>
        <v>17</v>
      </c>
      <c r="J4">
        <v>-50.45</v>
      </c>
      <c r="K4">
        <v>-19</v>
      </c>
      <c r="L4">
        <v>0</v>
      </c>
      <c r="M4">
        <f xml:space="preserve">   0</f>
        <v>0</v>
      </c>
      <c r="N4" t="s">
        <v>47</v>
      </c>
      <c r="O4">
        <v>52</v>
      </c>
      <c r="P4">
        <v>6000</v>
      </c>
      <c r="Q4">
        <v>27</v>
      </c>
      <c r="R4">
        <v>220</v>
      </c>
      <c r="S4">
        <v>85</v>
      </c>
    </row>
    <row r="5" spans="1:19">
      <c r="A5">
        <v>4</v>
      </c>
      <c r="B5">
        <v>3</v>
      </c>
      <c r="C5">
        <v>980030</v>
      </c>
      <c r="D5" s="2">
        <v>41631.730199305559</v>
      </c>
      <c r="E5">
        <v>71.88</v>
      </c>
      <c r="F5">
        <v>35.94</v>
      </c>
      <c r="G5">
        <v>-41.5</v>
      </c>
      <c r="H5">
        <v>-90.5</v>
      </c>
      <c r="I5">
        <f xml:space="preserve">  17</f>
        <v>17</v>
      </c>
      <c r="J5">
        <v>-46.45</v>
      </c>
      <c r="K5">
        <v>-19</v>
      </c>
      <c r="L5">
        <v>0</v>
      </c>
      <c r="M5">
        <f xml:space="preserve">   0</f>
        <v>0</v>
      </c>
      <c r="N5" t="s">
        <v>47</v>
      </c>
      <c r="O5">
        <v>52</v>
      </c>
      <c r="P5">
        <v>6000</v>
      </c>
      <c r="Q5">
        <v>27</v>
      </c>
      <c r="R5">
        <v>234</v>
      </c>
      <c r="S5">
        <v>78</v>
      </c>
    </row>
    <row r="6" spans="1:19">
      <c r="A6">
        <v>5</v>
      </c>
      <c r="B6">
        <v>4</v>
      </c>
      <c r="C6">
        <v>980030</v>
      </c>
      <c r="D6" s="2">
        <v>41631.748046412038</v>
      </c>
      <c r="E6">
        <v>71.88</v>
      </c>
      <c r="F6">
        <v>35.94</v>
      </c>
      <c r="G6">
        <v>-41.5</v>
      </c>
      <c r="H6">
        <v>-90.5</v>
      </c>
      <c r="I6">
        <f xml:space="preserve">  17</f>
        <v>17</v>
      </c>
      <c r="J6">
        <v>-34.450000000000003</v>
      </c>
      <c r="K6">
        <v>-19</v>
      </c>
      <c r="L6">
        <v>0</v>
      </c>
      <c r="M6">
        <f xml:space="preserve">   0</f>
        <v>0</v>
      </c>
      <c r="N6" t="s">
        <v>47</v>
      </c>
      <c r="O6">
        <v>52</v>
      </c>
      <c r="P6">
        <v>6000</v>
      </c>
      <c r="Q6">
        <v>27</v>
      </c>
      <c r="R6">
        <v>228</v>
      </c>
      <c r="S6">
        <v>91</v>
      </c>
    </row>
    <row r="7" spans="1:19">
      <c r="A7">
        <v>6</v>
      </c>
      <c r="B7">
        <v>5</v>
      </c>
      <c r="C7">
        <v>980030</v>
      </c>
      <c r="D7" s="2">
        <v>41631.765786458331</v>
      </c>
      <c r="E7">
        <v>71.88</v>
      </c>
      <c r="F7">
        <v>35.94</v>
      </c>
      <c r="G7">
        <v>-41.5</v>
      </c>
      <c r="H7">
        <v>-90.5</v>
      </c>
      <c r="I7">
        <f xml:space="preserve">  17</f>
        <v>17</v>
      </c>
      <c r="J7">
        <v>-22.45</v>
      </c>
      <c r="K7">
        <v>-19</v>
      </c>
      <c r="L7">
        <v>0</v>
      </c>
      <c r="M7">
        <f xml:space="preserve">   0</f>
        <v>0</v>
      </c>
      <c r="N7" t="s">
        <v>47</v>
      </c>
      <c r="O7">
        <v>52</v>
      </c>
      <c r="P7">
        <v>6000</v>
      </c>
      <c r="Q7">
        <v>27</v>
      </c>
      <c r="R7">
        <v>216</v>
      </c>
      <c r="S7">
        <v>85</v>
      </c>
    </row>
    <row r="8" spans="1:19">
      <c r="A8">
        <v>7</v>
      </c>
      <c r="B8">
        <v>6</v>
      </c>
      <c r="C8">
        <v>980030</v>
      </c>
      <c r="D8" s="2">
        <v>41631.783999884261</v>
      </c>
      <c r="E8">
        <v>71.88</v>
      </c>
      <c r="F8">
        <v>35.94</v>
      </c>
      <c r="G8">
        <v>-41.5</v>
      </c>
      <c r="H8">
        <v>-90.5</v>
      </c>
      <c r="I8">
        <f xml:space="preserve">  17</f>
        <v>17</v>
      </c>
      <c r="J8">
        <v>-18.45</v>
      </c>
      <c r="K8">
        <v>-19</v>
      </c>
      <c r="L8">
        <v>0</v>
      </c>
      <c r="M8">
        <f xml:space="preserve">   0</f>
        <v>0</v>
      </c>
      <c r="N8" t="s">
        <v>47</v>
      </c>
      <c r="O8">
        <v>52</v>
      </c>
      <c r="P8">
        <v>6000</v>
      </c>
      <c r="Q8">
        <v>27</v>
      </c>
      <c r="R8">
        <v>221</v>
      </c>
      <c r="S8">
        <v>83</v>
      </c>
    </row>
    <row r="9" spans="1:19">
      <c r="A9">
        <v>8</v>
      </c>
      <c r="B9">
        <v>7</v>
      </c>
      <c r="C9">
        <v>980030</v>
      </c>
      <c r="D9" s="2">
        <v>41631.801874421297</v>
      </c>
      <c r="E9">
        <v>71.88</v>
      </c>
      <c r="F9">
        <v>35.94</v>
      </c>
      <c r="G9">
        <v>-41.5</v>
      </c>
      <c r="H9">
        <v>-90.5</v>
      </c>
      <c r="I9">
        <f xml:space="preserve">  17</f>
        <v>17</v>
      </c>
      <c r="J9">
        <v>-10.45</v>
      </c>
      <c r="K9">
        <v>-19</v>
      </c>
      <c r="L9">
        <v>0</v>
      </c>
      <c r="M9">
        <f xml:space="preserve">   0</f>
        <v>0</v>
      </c>
      <c r="N9" t="s">
        <v>47</v>
      </c>
      <c r="O9">
        <v>52</v>
      </c>
      <c r="P9">
        <v>6000</v>
      </c>
      <c r="Q9">
        <v>27</v>
      </c>
      <c r="R9">
        <v>214</v>
      </c>
      <c r="S9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505"/>
  <sheetViews>
    <sheetView topLeftCell="A232" zoomScale="70" zoomScaleNormal="70" workbookViewId="0">
      <selection activeCell="H247" sqref="H247"/>
    </sheetView>
  </sheetViews>
  <sheetFormatPr defaultRowHeight="15"/>
  <cols>
    <col min="8" max="8" width="12.85546875" customWidth="1"/>
  </cols>
  <sheetData>
    <row r="1" spans="1:2">
      <c r="A1" t="s">
        <v>66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50</v>
      </c>
      <c r="B17" t="s">
        <v>43</v>
      </c>
      <c r="C17" t="s">
        <v>32</v>
      </c>
      <c r="D17" t="s">
        <v>49</v>
      </c>
      <c r="E17" t="s">
        <v>48</v>
      </c>
    </row>
    <row r="18" spans="1:5">
      <c r="A18">
        <v>1</v>
      </c>
      <c r="B18">
        <v>-19.004999999999999</v>
      </c>
      <c r="C18">
        <v>27</v>
      </c>
      <c r="D18">
        <v>6000</v>
      </c>
      <c r="E18">
        <v>197</v>
      </c>
    </row>
    <row r="19" spans="1:5">
      <c r="A19">
        <v>2</v>
      </c>
      <c r="B19">
        <v>-19.079999999999998</v>
      </c>
      <c r="C19">
        <v>27</v>
      </c>
      <c r="D19">
        <v>6000</v>
      </c>
      <c r="E19">
        <v>171</v>
      </c>
    </row>
    <row r="20" spans="1:5">
      <c r="A20">
        <v>3</v>
      </c>
      <c r="B20">
        <v>-19.135000000000002</v>
      </c>
      <c r="C20">
        <v>27</v>
      </c>
      <c r="D20">
        <v>6000</v>
      </c>
      <c r="E20">
        <v>196</v>
      </c>
    </row>
    <row r="21" spans="1:5">
      <c r="A21">
        <v>4</v>
      </c>
      <c r="B21">
        <v>-19.204999999999998</v>
      </c>
      <c r="C21">
        <v>27</v>
      </c>
      <c r="D21">
        <v>6000</v>
      </c>
      <c r="E21">
        <v>193</v>
      </c>
    </row>
    <row r="22" spans="1:5">
      <c r="A22">
        <v>5</v>
      </c>
      <c r="B22">
        <v>-19.265000000000001</v>
      </c>
      <c r="C22">
        <v>27</v>
      </c>
      <c r="D22">
        <v>6000</v>
      </c>
      <c r="E22">
        <v>177</v>
      </c>
    </row>
    <row r="23" spans="1:5">
      <c r="A23" t="s">
        <v>0</v>
      </c>
    </row>
    <row r="24" spans="1:5">
      <c r="A24" t="s">
        <v>0</v>
      </c>
    </row>
    <row r="25" spans="1:5">
      <c r="A25" t="s">
        <v>0</v>
      </c>
    </row>
    <row r="26" spans="1:5">
      <c r="A26" t="s">
        <v>0</v>
      </c>
    </row>
    <row r="27" spans="1:5">
      <c r="A27" t="s">
        <v>12</v>
      </c>
    </row>
    <row r="28" spans="1:5">
      <c r="A28" t="s">
        <v>13</v>
      </c>
    </row>
    <row r="29" spans="1:5">
      <c r="A29" t="s">
        <v>3</v>
      </c>
    </row>
    <row r="30" spans="1:5">
      <c r="A30" t="s">
        <v>4</v>
      </c>
    </row>
    <row r="31" spans="1:5">
      <c r="A31" t="s">
        <v>5</v>
      </c>
    </row>
    <row r="32" spans="1:5">
      <c r="A32" t="s">
        <v>6</v>
      </c>
    </row>
    <row r="33" spans="1:11">
      <c r="A33" t="s">
        <v>7</v>
      </c>
    </row>
    <row r="34" spans="1:11">
      <c r="A34" t="s">
        <v>8</v>
      </c>
    </row>
    <row r="35" spans="1:11">
      <c r="A35" t="s">
        <v>9</v>
      </c>
    </row>
    <row r="36" spans="1:11">
      <c r="A36" t="s">
        <v>10</v>
      </c>
      <c r="G36" t="s">
        <v>70</v>
      </c>
      <c r="H36" t="s">
        <v>71</v>
      </c>
      <c r="I36" t="s">
        <v>72</v>
      </c>
      <c r="J36" t="s">
        <v>73</v>
      </c>
      <c r="K36" t="s">
        <v>29</v>
      </c>
    </row>
    <row r="37" spans="1:11">
      <c r="A37" t="s">
        <v>11</v>
      </c>
      <c r="G37">
        <v>103.89269803925347</v>
      </c>
      <c r="H37">
        <v>-21.27952941711451</v>
      </c>
      <c r="I37">
        <v>0.46690057871030582</v>
      </c>
      <c r="J37">
        <v>96.426318905444418</v>
      </c>
      <c r="K37">
        <v>90</v>
      </c>
    </row>
    <row r="38" spans="1:11">
      <c r="A38" t="s">
        <v>0</v>
      </c>
    </row>
    <row r="39" spans="1:11">
      <c r="A39" t="s">
        <v>50</v>
      </c>
      <c r="B39" t="s">
        <v>43</v>
      </c>
      <c r="C39" t="s">
        <v>32</v>
      </c>
      <c r="D39" t="s">
        <v>49</v>
      </c>
      <c r="E39" t="s">
        <v>48</v>
      </c>
      <c r="F39" t="s">
        <v>68</v>
      </c>
      <c r="G39" t="s">
        <v>69</v>
      </c>
      <c r="H39" t="s">
        <v>79</v>
      </c>
    </row>
    <row r="40" spans="1:11">
      <c r="A40">
        <v>1</v>
      </c>
      <c r="B40">
        <v>-18.984999999999999</v>
      </c>
      <c r="C40">
        <v>27</v>
      </c>
      <c r="D40">
        <v>6000</v>
      </c>
      <c r="E40">
        <v>205</v>
      </c>
      <c r="F40">
        <f>[1]!wallScanTrans(B40,G37,H37,I37,K37)+J37</f>
        <v>200.31901694469789</v>
      </c>
      <c r="G40">
        <f>(F40-E40)^2/E40</f>
        <v>0.10688586519036805</v>
      </c>
      <c r="H40">
        <f>SUM(G40:G91)/(COUNT(G40:G91)-4)</f>
        <v>0.73895127721992537</v>
      </c>
    </row>
    <row r="41" spans="1:11">
      <c r="A41">
        <v>2</v>
      </c>
      <c r="B41">
        <v>-19.074999999999999</v>
      </c>
      <c r="C41">
        <v>27</v>
      </c>
      <c r="D41">
        <v>6000</v>
      </c>
      <c r="E41">
        <v>201</v>
      </c>
      <c r="F41">
        <f>[1]!wallScanTrans(B41,G37,H37,I37,K37)+J37</f>
        <v>200.31901694469789</v>
      </c>
      <c r="G41">
        <f t="shared" ref="G41:G91" si="0">(F41-E41)^2/E41</f>
        <v>2.3071538388487207E-3</v>
      </c>
    </row>
    <row r="42" spans="1:11">
      <c r="A42">
        <v>3</v>
      </c>
      <c r="B42">
        <v>-19.14</v>
      </c>
      <c r="C42">
        <v>27</v>
      </c>
      <c r="D42">
        <v>6000</v>
      </c>
      <c r="E42">
        <v>198</v>
      </c>
      <c r="F42">
        <f>[1]!wallScanTrans(B42,G37,H37,I37,K37)+J37</f>
        <v>200.31901694469789</v>
      </c>
      <c r="G42">
        <f t="shared" si="0"/>
        <v>2.7160806009070452E-2</v>
      </c>
    </row>
    <row r="43" spans="1:11">
      <c r="A43">
        <v>4</v>
      </c>
      <c r="B43">
        <v>-19.2</v>
      </c>
      <c r="C43">
        <v>27</v>
      </c>
      <c r="D43">
        <v>6000</v>
      </c>
      <c r="E43">
        <v>188</v>
      </c>
      <c r="F43">
        <f>[1]!wallScanTrans(B43,G37,H37,I37,K37)+J37</f>
        <v>200.31901694469789</v>
      </c>
      <c r="G43">
        <f t="shared" si="0"/>
        <v>0.8072243536369883</v>
      </c>
    </row>
    <row r="44" spans="1:11">
      <c r="A44">
        <v>5</v>
      </c>
      <c r="B44">
        <v>-19.27</v>
      </c>
      <c r="C44">
        <v>28</v>
      </c>
      <c r="D44">
        <v>6000</v>
      </c>
      <c r="E44">
        <v>202</v>
      </c>
      <c r="F44">
        <f>[1]!wallScanTrans(B44,G37,H37,I37,K37)+J37</f>
        <v>200.31901694469789</v>
      </c>
      <c r="G44">
        <f t="shared" si="0"/>
        <v>1.3988633822835678E-2</v>
      </c>
    </row>
    <row r="45" spans="1:11">
      <c r="A45">
        <v>6</v>
      </c>
      <c r="B45">
        <v>-19.34</v>
      </c>
      <c r="C45">
        <v>27</v>
      </c>
      <c r="D45">
        <v>6000</v>
      </c>
      <c r="E45">
        <v>211</v>
      </c>
      <c r="F45">
        <f>[1]!wallScanTrans(B45,G37,H37,I37,K37)+J37</f>
        <v>200.31901694469789</v>
      </c>
      <c r="G45">
        <f t="shared" si="0"/>
        <v>0.54067961624479022</v>
      </c>
    </row>
    <row r="46" spans="1:11">
      <c r="A46">
        <v>7</v>
      </c>
      <c r="B46">
        <v>-19.399999999999999</v>
      </c>
      <c r="C46">
        <v>27</v>
      </c>
      <c r="D46">
        <v>6000</v>
      </c>
      <c r="E46">
        <v>205</v>
      </c>
      <c r="F46">
        <f>[1]!wallScanTrans(B46,G37,H37,I37,K37)+J37</f>
        <v>200.31901694469789</v>
      </c>
      <c r="G46">
        <f t="shared" si="0"/>
        <v>0.10688586519036805</v>
      </c>
    </row>
    <row r="47" spans="1:11">
      <c r="A47">
        <v>8</v>
      </c>
      <c r="B47">
        <v>-19.46</v>
      </c>
      <c r="C47">
        <v>28</v>
      </c>
      <c r="D47">
        <v>6000</v>
      </c>
      <c r="E47">
        <v>202</v>
      </c>
      <c r="F47">
        <f>[1]!wallScanTrans(B47,G37,H37,I37,K37)+J37</f>
        <v>200.31901694469789</v>
      </c>
      <c r="G47">
        <f t="shared" si="0"/>
        <v>1.3988633822835678E-2</v>
      </c>
    </row>
    <row r="48" spans="1:11">
      <c r="A48">
        <v>9</v>
      </c>
      <c r="B48">
        <v>-19.53</v>
      </c>
      <c r="C48">
        <v>27</v>
      </c>
      <c r="D48">
        <v>6000</v>
      </c>
      <c r="E48">
        <v>198</v>
      </c>
      <c r="F48">
        <f>[1]!wallScanTrans(B48,G37,H37,I37,K37)+J37</f>
        <v>200.31901694469789</v>
      </c>
      <c r="G48">
        <f t="shared" si="0"/>
        <v>2.7160806009070452E-2</v>
      </c>
    </row>
    <row r="49" spans="1:7">
      <c r="A49">
        <v>10</v>
      </c>
      <c r="B49">
        <v>-19.594999999999999</v>
      </c>
      <c r="C49">
        <v>27</v>
      </c>
      <c r="D49">
        <v>6000</v>
      </c>
      <c r="E49">
        <v>206</v>
      </c>
      <c r="F49">
        <f>[1]!wallScanTrans(B49,G37,H37,I37,K37)+J37</f>
        <v>200.31901694469789</v>
      </c>
      <c r="G49">
        <f t="shared" si="0"/>
        <v>0.1566678081292702</v>
      </c>
    </row>
    <row r="50" spans="1:7">
      <c r="A50">
        <v>11</v>
      </c>
      <c r="B50">
        <v>-19.66</v>
      </c>
      <c r="C50">
        <v>27</v>
      </c>
      <c r="D50">
        <v>6000</v>
      </c>
      <c r="E50">
        <v>208</v>
      </c>
      <c r="F50">
        <f>[1]!wallScanTrans(B50,G37,H37,I37,K37)+J37</f>
        <v>200.31901694469789</v>
      </c>
      <c r="G50">
        <f t="shared" si="0"/>
        <v>0.28364183026845236</v>
      </c>
    </row>
    <row r="51" spans="1:7">
      <c r="A51">
        <v>12</v>
      </c>
      <c r="B51">
        <v>-19.725000000000001</v>
      </c>
      <c r="C51">
        <v>27</v>
      </c>
      <c r="D51">
        <v>6000</v>
      </c>
      <c r="E51">
        <v>193</v>
      </c>
      <c r="F51">
        <f>[1]!wallScanTrans(B51,G37,H37,I37,K37)+J37</f>
        <v>200.31901694469789</v>
      </c>
      <c r="G51">
        <f t="shared" si="0"/>
        <v>0.27755445096774545</v>
      </c>
    </row>
    <row r="52" spans="1:7">
      <c r="A52">
        <v>13</v>
      </c>
      <c r="B52">
        <v>-19.79</v>
      </c>
      <c r="C52">
        <v>27</v>
      </c>
      <c r="D52">
        <v>6000</v>
      </c>
      <c r="E52">
        <v>195</v>
      </c>
      <c r="F52">
        <f>[1]!wallScanTrans(B52,G37,H37,I37,K37)+J37</f>
        <v>200.31901694469789</v>
      </c>
      <c r="G52">
        <f t="shared" si="0"/>
        <v>0.14508687824606825</v>
      </c>
    </row>
    <row r="53" spans="1:7">
      <c r="A53">
        <v>14</v>
      </c>
      <c r="B53">
        <v>-19.850000000000001</v>
      </c>
      <c r="C53">
        <v>27</v>
      </c>
      <c r="D53">
        <v>6000</v>
      </c>
      <c r="E53">
        <v>204</v>
      </c>
      <c r="F53">
        <f>[1]!wallScanTrans(B53,G37,H37,I37,K37)+J37</f>
        <v>200.31901694469789</v>
      </c>
      <c r="G53">
        <f t="shared" si="0"/>
        <v>6.6419785555986446E-2</v>
      </c>
    </row>
    <row r="54" spans="1:7">
      <c r="A54">
        <v>15</v>
      </c>
      <c r="B54">
        <v>-19.920000000000002</v>
      </c>
      <c r="C54">
        <v>28</v>
      </c>
      <c r="D54">
        <v>6000</v>
      </c>
      <c r="E54">
        <v>201</v>
      </c>
      <c r="F54">
        <f>[1]!wallScanTrans(B54,G37,H37,I37,K37)+J37</f>
        <v>200.31901694469789</v>
      </c>
      <c r="G54">
        <f t="shared" si="0"/>
        <v>2.3071538388487207E-3</v>
      </c>
    </row>
    <row r="55" spans="1:7">
      <c r="A55">
        <v>16</v>
      </c>
      <c r="B55">
        <v>-19.989999999999998</v>
      </c>
      <c r="C55">
        <v>27</v>
      </c>
      <c r="D55">
        <v>6000</v>
      </c>
      <c r="E55">
        <v>202</v>
      </c>
      <c r="F55">
        <f>[1]!wallScanTrans(B55,G37,H37,I37,K37)+J37</f>
        <v>200.31901694469789</v>
      </c>
      <c r="G55">
        <f t="shared" si="0"/>
        <v>1.3988633822835678E-2</v>
      </c>
    </row>
    <row r="56" spans="1:7">
      <c r="A56">
        <v>17</v>
      </c>
      <c r="B56">
        <v>-20.05</v>
      </c>
      <c r="C56">
        <v>27</v>
      </c>
      <c r="D56">
        <v>6000</v>
      </c>
      <c r="E56">
        <v>197</v>
      </c>
      <c r="F56">
        <f>[1]!wallScanTrans(B56,G37,H37,I37,K37)+J37</f>
        <v>200.31901694469789</v>
      </c>
      <c r="G56">
        <f t="shared" si="0"/>
        <v>5.5918139488282913E-2</v>
      </c>
    </row>
    <row r="57" spans="1:7">
      <c r="A57">
        <v>18</v>
      </c>
      <c r="B57">
        <v>-20.11</v>
      </c>
      <c r="C57">
        <v>27</v>
      </c>
      <c r="D57">
        <v>6000</v>
      </c>
      <c r="E57">
        <v>192</v>
      </c>
      <c r="F57">
        <f>[1]!wallScanTrans(B57,G37,H37,I37,K37)+J37</f>
        <v>200.31901694469789</v>
      </c>
      <c r="G57">
        <f t="shared" si="0"/>
        <v>0.36044814024047223</v>
      </c>
    </row>
    <row r="58" spans="1:7">
      <c r="A58">
        <v>19</v>
      </c>
      <c r="B58">
        <v>-20.18</v>
      </c>
      <c r="C58">
        <v>27</v>
      </c>
      <c r="D58">
        <v>6000</v>
      </c>
      <c r="E58">
        <v>222</v>
      </c>
      <c r="F58">
        <f>[1]!wallScanTrans(B58,G37,H37,I37,K37)+J37</f>
        <v>200.31901694469789</v>
      </c>
      <c r="G58">
        <f t="shared" si="0"/>
        <v>2.1174100281274644</v>
      </c>
    </row>
    <row r="59" spans="1:7">
      <c r="A59">
        <v>20</v>
      </c>
      <c r="B59">
        <v>-20.245000000000001</v>
      </c>
      <c r="C59">
        <v>27</v>
      </c>
      <c r="D59">
        <v>6000</v>
      </c>
      <c r="E59">
        <v>182</v>
      </c>
      <c r="F59">
        <f>[1]!wallScanTrans(B59,G37,H37,I37,K37)+J37</f>
        <v>200.31901694469789</v>
      </c>
      <c r="G59">
        <f t="shared" si="0"/>
        <v>1.8438812187919149</v>
      </c>
    </row>
    <row r="60" spans="1:7">
      <c r="A60">
        <v>21</v>
      </c>
      <c r="B60">
        <v>-20.305</v>
      </c>
      <c r="C60">
        <v>27</v>
      </c>
      <c r="D60">
        <v>6000</v>
      </c>
      <c r="E60">
        <v>201</v>
      </c>
      <c r="F60">
        <f>[1]!wallScanTrans(B60,G37,H37,I37,K37)+J37</f>
        <v>200.31901694469789</v>
      </c>
      <c r="G60">
        <f t="shared" si="0"/>
        <v>2.3071538388487207E-3</v>
      </c>
    </row>
    <row r="61" spans="1:7">
      <c r="A61">
        <v>22</v>
      </c>
      <c r="B61">
        <v>-20.37</v>
      </c>
      <c r="C61">
        <v>27</v>
      </c>
      <c r="D61">
        <v>6000</v>
      </c>
      <c r="E61">
        <v>199</v>
      </c>
      <c r="F61">
        <f>[1]!wallScanTrans(B61,G37,H37,I37,K37)+J37</f>
        <v>200.31901694469789</v>
      </c>
      <c r="G61">
        <f t="shared" si="0"/>
        <v>8.7427422130661511E-3</v>
      </c>
    </row>
    <row r="62" spans="1:7">
      <c r="A62">
        <v>23</v>
      </c>
      <c r="B62">
        <v>-20.440000000000001</v>
      </c>
      <c r="C62">
        <v>26</v>
      </c>
      <c r="D62">
        <v>6000</v>
      </c>
      <c r="E62">
        <v>194</v>
      </c>
      <c r="F62">
        <f>[1]!wallScanTrans(B62,G37,H37,I37,K37)+J37</f>
        <v>200.31901694469789</v>
      </c>
      <c r="G62">
        <f t="shared" si="0"/>
        <v>0.20582461416174788</v>
      </c>
    </row>
    <row r="63" spans="1:7">
      <c r="A63">
        <v>24</v>
      </c>
      <c r="B63">
        <v>-20.51</v>
      </c>
      <c r="C63">
        <v>27</v>
      </c>
      <c r="D63">
        <v>6000</v>
      </c>
      <c r="E63">
        <v>197</v>
      </c>
      <c r="F63">
        <f>[1]!wallScanTrans(B63,G37,H37,I37,K37)+J37</f>
        <v>200.31901694469789</v>
      </c>
      <c r="G63">
        <f t="shared" si="0"/>
        <v>5.5918139488282913E-2</v>
      </c>
    </row>
    <row r="64" spans="1:7">
      <c r="A64">
        <v>25</v>
      </c>
      <c r="B64">
        <v>-20.57</v>
      </c>
      <c r="C64">
        <v>27</v>
      </c>
      <c r="D64">
        <v>6000</v>
      </c>
      <c r="E64">
        <v>194</v>
      </c>
      <c r="F64">
        <f>[1]!wallScanTrans(B64,G37,H37,I37,K37)+J37</f>
        <v>200.31901694469789</v>
      </c>
      <c r="G64">
        <f t="shared" si="0"/>
        <v>0.20582461416174788</v>
      </c>
    </row>
    <row r="65" spans="1:7">
      <c r="A65">
        <v>26</v>
      </c>
      <c r="B65">
        <v>-20.635000000000002</v>
      </c>
      <c r="C65">
        <v>27</v>
      </c>
      <c r="D65">
        <v>6000</v>
      </c>
      <c r="E65">
        <v>237</v>
      </c>
      <c r="F65">
        <f>[1]!wallScanTrans(B65,G37,H37,I37,K37)+J37</f>
        <v>200.31901694469789</v>
      </c>
      <c r="G65">
        <f t="shared" si="0"/>
        <v>5.6771920586639677</v>
      </c>
    </row>
    <row r="66" spans="1:7">
      <c r="A66">
        <v>27</v>
      </c>
      <c r="B66">
        <v>-20.704999999999998</v>
      </c>
      <c r="C66">
        <v>28</v>
      </c>
      <c r="D66">
        <v>6000</v>
      </c>
      <c r="E66">
        <v>197</v>
      </c>
      <c r="F66">
        <f>[1]!wallScanTrans(B66,G37,H37,I37,K37)+J37</f>
        <v>200.31901694469789</v>
      </c>
      <c r="G66">
        <f t="shared" si="0"/>
        <v>5.5918139488282913E-2</v>
      </c>
    </row>
    <row r="67" spans="1:7">
      <c r="A67">
        <v>28</v>
      </c>
      <c r="B67">
        <v>-20.765000000000001</v>
      </c>
      <c r="C67">
        <v>27</v>
      </c>
      <c r="D67">
        <v>6000</v>
      </c>
      <c r="E67">
        <v>194</v>
      </c>
      <c r="F67">
        <f>[1]!wallScanTrans(B67,G37,H37,I37,K37)+J37</f>
        <v>200.31901694469789</v>
      </c>
      <c r="G67">
        <f t="shared" si="0"/>
        <v>0.20582461416174788</v>
      </c>
    </row>
    <row r="68" spans="1:7">
      <c r="A68">
        <v>29</v>
      </c>
      <c r="B68">
        <v>-20.83</v>
      </c>
      <c r="C68">
        <v>27</v>
      </c>
      <c r="D68">
        <v>6000</v>
      </c>
      <c r="E68">
        <v>196</v>
      </c>
      <c r="F68">
        <f>[1]!wallScanTrans(B68,G37,H37,I37,K37)+J37</f>
        <v>200.31901694469789</v>
      </c>
      <c r="G68">
        <f t="shared" si="0"/>
        <v>9.5172996778507768E-2</v>
      </c>
    </row>
    <row r="69" spans="1:7">
      <c r="A69">
        <v>30</v>
      </c>
      <c r="B69">
        <v>-20.895</v>
      </c>
      <c r="C69">
        <v>27</v>
      </c>
      <c r="D69">
        <v>6000</v>
      </c>
      <c r="E69">
        <v>201</v>
      </c>
      <c r="F69">
        <f>[1]!wallScanTrans(B69,G37,H37,I37,K37)+J37</f>
        <v>200.31901694469789</v>
      </c>
      <c r="G69">
        <f t="shared" si="0"/>
        <v>2.3071538388487207E-3</v>
      </c>
    </row>
    <row r="70" spans="1:7">
      <c r="A70">
        <v>31</v>
      </c>
      <c r="B70">
        <v>-20.96</v>
      </c>
      <c r="C70">
        <v>28</v>
      </c>
      <c r="D70">
        <v>6000</v>
      </c>
      <c r="E70">
        <v>210</v>
      </c>
      <c r="F70">
        <f>[1]!wallScanTrans(B70,G37,H37,I37,K37)+J37</f>
        <v>200.26527472878089</v>
      </c>
      <c r="G70">
        <f t="shared" si="0"/>
        <v>0.45126131479100895</v>
      </c>
    </row>
    <row r="71" spans="1:7">
      <c r="A71">
        <v>32</v>
      </c>
      <c r="B71">
        <v>-21.024999999999999</v>
      </c>
      <c r="C71">
        <v>27</v>
      </c>
      <c r="D71">
        <v>6000</v>
      </c>
      <c r="E71">
        <v>195</v>
      </c>
      <c r="F71">
        <f>[1]!wallScanTrans(B71,G37,H37,I37,K37)+J37</f>
        <v>197.59380826660748</v>
      </c>
      <c r="G71">
        <f t="shared" si="0"/>
        <v>3.4501750379083644E-2</v>
      </c>
    </row>
    <row r="72" spans="1:7">
      <c r="A72">
        <v>33</v>
      </c>
      <c r="B72">
        <v>-21.085000000000001</v>
      </c>
      <c r="C72">
        <v>27</v>
      </c>
      <c r="D72">
        <v>6000</v>
      </c>
      <c r="E72">
        <v>179</v>
      </c>
      <c r="F72">
        <f>[1]!wallScanTrans(B72,G37,H37,I37,K37)+J37</f>
        <v>191.55348603522395</v>
      </c>
      <c r="G72">
        <f t="shared" si="0"/>
        <v>0.88039112646124495</v>
      </c>
    </row>
    <row r="73" spans="1:7">
      <c r="A73">
        <v>34</v>
      </c>
      <c r="B73">
        <v>-21.16</v>
      </c>
      <c r="C73">
        <v>27</v>
      </c>
      <c r="D73">
        <v>6000</v>
      </c>
      <c r="E73">
        <v>185</v>
      </c>
      <c r="F73">
        <f>[1]!wallScanTrans(B73,G37,H37,I37,K37)+J37</f>
        <v>179.1777064403359</v>
      </c>
      <c r="G73">
        <f t="shared" si="0"/>
        <v>0.18323839078327622</v>
      </c>
    </row>
    <row r="74" spans="1:7">
      <c r="A74">
        <v>35</v>
      </c>
      <c r="B74">
        <v>-21.22</v>
      </c>
      <c r="C74">
        <v>27</v>
      </c>
      <c r="D74">
        <v>6000</v>
      </c>
      <c r="E74">
        <v>166</v>
      </c>
      <c r="F74">
        <f>[1]!wallScanTrans(B74,G37,H37,I37,K37)+J37</f>
        <v>165.41678131989858</v>
      </c>
      <c r="G74">
        <f t="shared" si="0"/>
        <v>2.0490604145737817E-3</v>
      </c>
    </row>
    <row r="75" spans="1:7">
      <c r="A75">
        <v>36</v>
      </c>
      <c r="B75">
        <v>-21.285</v>
      </c>
      <c r="C75">
        <v>27</v>
      </c>
      <c r="D75">
        <v>6000</v>
      </c>
      <c r="E75">
        <v>150</v>
      </c>
      <c r="F75">
        <f>[1]!wallScanTrans(B75,G37,H37,I37,K37)+J37</f>
        <v>146.66542203578365</v>
      </c>
      <c r="G75">
        <f t="shared" si="0"/>
        <v>7.4129401329581748E-2</v>
      </c>
    </row>
    <row r="76" spans="1:7">
      <c r="A76">
        <v>37</v>
      </c>
      <c r="B76">
        <v>-21.344999999999999</v>
      </c>
      <c r="C76">
        <v>28</v>
      </c>
      <c r="D76">
        <v>6000</v>
      </c>
      <c r="E76">
        <v>130</v>
      </c>
      <c r="F76">
        <f>[1]!wallScanTrans(B76,G37,H37,I37,K37)+J37</f>
        <v>129.81289105069828</v>
      </c>
      <c r="G76">
        <f t="shared" si="0"/>
        <v>2.6930583775994124E-4</v>
      </c>
    </row>
    <row r="77" spans="1:7">
      <c r="A77">
        <v>38</v>
      </c>
      <c r="B77">
        <v>-21.414999999999999</v>
      </c>
      <c r="C77">
        <v>27</v>
      </c>
      <c r="D77">
        <v>6000</v>
      </c>
      <c r="E77">
        <v>113</v>
      </c>
      <c r="F77">
        <f>[1]!wallScanTrans(B77,G37,H37,I37,K37)+J37</f>
        <v>114.48848677120895</v>
      </c>
      <c r="G77">
        <f t="shared" si="0"/>
        <v>1.9607016531540341E-2</v>
      </c>
    </row>
    <row r="78" spans="1:7">
      <c r="A78">
        <v>39</v>
      </c>
      <c r="B78">
        <v>-21.48</v>
      </c>
      <c r="C78">
        <v>26</v>
      </c>
      <c r="D78">
        <v>6000</v>
      </c>
      <c r="E78">
        <v>106</v>
      </c>
      <c r="F78">
        <f>[1]!wallScanTrans(B78,G37,H37,I37,K37)+J37</f>
        <v>104.44067602896844</v>
      </c>
      <c r="G78">
        <f t="shared" si="0"/>
        <v>2.2938596666355032E-2</v>
      </c>
    </row>
    <row r="79" spans="1:7">
      <c r="A79">
        <v>40</v>
      </c>
      <c r="B79">
        <v>-21.545000000000002</v>
      </c>
      <c r="C79">
        <v>27</v>
      </c>
      <c r="D79">
        <v>6000</v>
      </c>
      <c r="E79">
        <v>92</v>
      </c>
      <c r="F79">
        <f>[1]!wallScanTrans(B79,G37,H37,I37,K37)+J37</f>
        <v>98.419969880092836</v>
      </c>
      <c r="G79">
        <f t="shared" si="0"/>
        <v>0.4480001441445568</v>
      </c>
    </row>
    <row r="80" spans="1:7">
      <c r="A80">
        <v>41</v>
      </c>
      <c r="B80">
        <v>-21.61</v>
      </c>
      <c r="C80">
        <v>26</v>
      </c>
      <c r="D80">
        <v>6000</v>
      </c>
      <c r="E80">
        <v>90</v>
      </c>
      <c r="F80">
        <f>[1]!wallScanTrans(B80,G37,H37,I37,K37)+J37</f>
        <v>96.426318905444418</v>
      </c>
      <c r="G80">
        <f t="shared" si="0"/>
        <v>0.4588619408274705</v>
      </c>
    </row>
    <row r="81" spans="1:7">
      <c r="A81">
        <v>42</v>
      </c>
      <c r="B81">
        <v>-21.68</v>
      </c>
      <c r="C81">
        <v>27</v>
      </c>
      <c r="D81">
        <v>6000</v>
      </c>
      <c r="E81">
        <v>114</v>
      </c>
      <c r="F81">
        <f>[1]!wallScanTrans(B81,G37,H37,I37,K37)+J37</f>
        <v>96.426318905444418</v>
      </c>
      <c r="G81">
        <f t="shared" si="0"/>
        <v>2.7090725194135112</v>
      </c>
    </row>
    <row r="82" spans="1:7">
      <c r="A82">
        <v>43</v>
      </c>
      <c r="B82">
        <v>-21.734999999999999</v>
      </c>
      <c r="C82">
        <v>26</v>
      </c>
      <c r="D82">
        <v>6000</v>
      </c>
      <c r="E82">
        <v>92</v>
      </c>
      <c r="F82">
        <f>[1]!wallScanTrans(B82,G37,H37,I37,K37)+J37</f>
        <v>96.426318905444418</v>
      </c>
      <c r="G82">
        <f t="shared" si="0"/>
        <v>0.21295977231189864</v>
      </c>
    </row>
    <row r="83" spans="1:7">
      <c r="A83">
        <v>44</v>
      </c>
      <c r="B83">
        <v>-21.8</v>
      </c>
      <c r="C83">
        <v>27</v>
      </c>
      <c r="D83">
        <v>6000</v>
      </c>
      <c r="E83">
        <v>88</v>
      </c>
      <c r="F83">
        <f>[1]!wallScanTrans(B83,G37,H37,I37,K37)+J37</f>
        <v>96.426318905444418</v>
      </c>
      <c r="G83">
        <f t="shared" si="0"/>
        <v>0.80685057154829565</v>
      </c>
    </row>
    <row r="84" spans="1:7">
      <c r="A84">
        <v>45</v>
      </c>
      <c r="B84">
        <v>-21.875</v>
      </c>
      <c r="C84">
        <v>27</v>
      </c>
      <c r="D84">
        <v>6000</v>
      </c>
      <c r="E84">
        <v>110</v>
      </c>
      <c r="F84">
        <f>[1]!wallScanTrans(B84,G37,H37,I37,K37)+J37</f>
        <v>96.426318905444418</v>
      </c>
      <c r="G84">
        <f t="shared" si="0"/>
        <v>1.6749528950608692</v>
      </c>
    </row>
    <row r="85" spans="1:7">
      <c r="A85">
        <v>46</v>
      </c>
      <c r="B85">
        <v>-21.934999999999999</v>
      </c>
      <c r="C85">
        <v>27</v>
      </c>
      <c r="D85">
        <v>6000</v>
      </c>
      <c r="E85">
        <v>94</v>
      </c>
      <c r="F85">
        <f>[1]!wallScanTrans(B85,G37,H37,I37,K37)+J37</f>
        <v>96.426318905444418</v>
      </c>
      <c r="G85">
        <f t="shared" si="0"/>
        <v>6.2627908839542556E-2</v>
      </c>
    </row>
    <row r="86" spans="1:7">
      <c r="A86">
        <v>47</v>
      </c>
      <c r="B86">
        <v>-21.995000000000001</v>
      </c>
      <c r="C86">
        <v>27</v>
      </c>
      <c r="D86">
        <v>6000</v>
      </c>
      <c r="E86">
        <v>78</v>
      </c>
      <c r="F86">
        <f>[1]!wallScanTrans(B86,G37,H37,I37,K37)+J37</f>
        <v>96.426318905444418</v>
      </c>
      <c r="G86">
        <f t="shared" si="0"/>
        <v>4.3529388257069019</v>
      </c>
    </row>
    <row r="87" spans="1:7">
      <c r="A87">
        <v>48</v>
      </c>
      <c r="B87">
        <v>-22.07</v>
      </c>
      <c r="C87">
        <v>27</v>
      </c>
      <c r="D87">
        <v>6000</v>
      </c>
      <c r="E87">
        <v>112</v>
      </c>
      <c r="F87">
        <f>[1]!wallScanTrans(B87,G37,H37,I37,K37)+J37</f>
        <v>96.426318905444418</v>
      </c>
      <c r="G87">
        <f t="shared" si="0"/>
        <v>2.1655316324546243</v>
      </c>
    </row>
    <row r="88" spans="1:7">
      <c r="A88">
        <v>49</v>
      </c>
      <c r="B88">
        <v>-22.135000000000002</v>
      </c>
      <c r="C88">
        <v>27</v>
      </c>
      <c r="D88">
        <v>6000</v>
      </c>
      <c r="E88">
        <v>120</v>
      </c>
      <c r="F88">
        <f>[1]!wallScanTrans(B88,G37,H37,I37,K37)+J37</f>
        <v>96.426318905444418</v>
      </c>
      <c r="G88">
        <f t="shared" si="0"/>
        <v>4.6309870028983937</v>
      </c>
    </row>
    <row r="89" spans="1:7">
      <c r="A89">
        <v>50</v>
      </c>
      <c r="B89">
        <v>-22.195</v>
      </c>
      <c r="C89">
        <v>27</v>
      </c>
      <c r="D89">
        <v>6000</v>
      </c>
      <c r="E89">
        <v>107</v>
      </c>
      <c r="F89">
        <f>[1]!wallScanTrans(B89,G37,H37,I37,K37)+J37</f>
        <v>96.426318905444418</v>
      </c>
      <c r="G89">
        <f t="shared" si="0"/>
        <v>1.0448853447603936</v>
      </c>
    </row>
    <row r="90" spans="1:7">
      <c r="A90">
        <v>51</v>
      </c>
      <c r="B90">
        <v>-22.26</v>
      </c>
      <c r="C90">
        <v>26</v>
      </c>
      <c r="D90">
        <v>6000</v>
      </c>
      <c r="E90">
        <v>85</v>
      </c>
      <c r="F90">
        <f>[1]!wallScanTrans(B90,G37,H37,I37,K37)+J37</f>
        <v>96.426318905444418</v>
      </c>
      <c r="G90">
        <f t="shared" si="0"/>
        <v>1.5360089850460767</v>
      </c>
    </row>
    <row r="91" spans="1:7">
      <c r="A91">
        <v>52</v>
      </c>
      <c r="B91">
        <v>-22.33</v>
      </c>
      <c r="C91">
        <v>27</v>
      </c>
      <c r="D91">
        <v>6000</v>
      </c>
      <c r="E91">
        <v>92</v>
      </c>
      <c r="F91">
        <f>[1]!wallScanTrans(B91,G37,H37,I37,K37)+J37</f>
        <v>96.426318905444418</v>
      </c>
      <c r="G91">
        <f t="shared" si="0"/>
        <v>0.21295977231189864</v>
      </c>
    </row>
    <row r="92" spans="1:7">
      <c r="A92" t="s">
        <v>0</v>
      </c>
    </row>
    <row r="93" spans="1:7">
      <c r="A93" t="s">
        <v>0</v>
      </c>
    </row>
    <row r="94" spans="1:7">
      <c r="A94" t="s">
        <v>0</v>
      </c>
    </row>
    <row r="95" spans="1:7">
      <c r="A95" t="s">
        <v>0</v>
      </c>
    </row>
    <row r="96" spans="1:7">
      <c r="A96" t="s">
        <v>14</v>
      </c>
    </row>
    <row r="97" spans="1:11">
      <c r="A97" t="s">
        <v>13</v>
      </c>
    </row>
    <row r="98" spans="1:11">
      <c r="A98" t="s">
        <v>3</v>
      </c>
    </row>
    <row r="99" spans="1:11">
      <c r="A99" t="s">
        <v>4</v>
      </c>
    </row>
    <row r="100" spans="1:11">
      <c r="A100" t="s">
        <v>5</v>
      </c>
    </row>
    <row r="101" spans="1:11">
      <c r="A101" t="s">
        <v>6</v>
      </c>
    </row>
    <row r="102" spans="1:11">
      <c r="A102" t="s">
        <v>7</v>
      </c>
    </row>
    <row r="103" spans="1:11">
      <c r="A103" t="s">
        <v>15</v>
      </c>
    </row>
    <row r="104" spans="1:11">
      <c r="A104" t="s">
        <v>9</v>
      </c>
    </row>
    <row r="105" spans="1:11">
      <c r="A105" t="s">
        <v>10</v>
      </c>
      <c r="G105" t="s">
        <v>70</v>
      </c>
      <c r="H105" t="s">
        <v>71</v>
      </c>
      <c r="I105" t="s">
        <v>72</v>
      </c>
      <c r="J105" t="s">
        <v>73</v>
      </c>
      <c r="K105" t="s">
        <v>29</v>
      </c>
    </row>
    <row r="106" spans="1:11">
      <c r="A106" t="s">
        <v>11</v>
      </c>
      <c r="G106">
        <v>100.09854302423695</v>
      </c>
      <c r="H106">
        <v>-20.907387465474596</v>
      </c>
      <c r="I106">
        <v>0.43339117426014073</v>
      </c>
      <c r="J106">
        <v>99.907730766301071</v>
      </c>
      <c r="K106">
        <v>90</v>
      </c>
    </row>
    <row r="107" spans="1:11">
      <c r="A107" t="s">
        <v>0</v>
      </c>
    </row>
    <row r="108" spans="1:11">
      <c r="A108" t="s">
        <v>50</v>
      </c>
      <c r="B108" t="s">
        <v>43</v>
      </c>
      <c r="C108" t="s">
        <v>32</v>
      </c>
      <c r="D108" t="s">
        <v>49</v>
      </c>
      <c r="E108" t="s">
        <v>48</v>
      </c>
      <c r="F108" t="s">
        <v>68</v>
      </c>
      <c r="G108" t="s">
        <v>69</v>
      </c>
      <c r="H108" t="s">
        <v>79</v>
      </c>
    </row>
    <row r="109" spans="1:11">
      <c r="A109">
        <v>1</v>
      </c>
      <c r="B109">
        <v>-18.989999999999998</v>
      </c>
      <c r="C109">
        <v>27</v>
      </c>
      <c r="D109">
        <v>6000</v>
      </c>
      <c r="E109">
        <v>198</v>
      </c>
      <c r="F109">
        <f>[1]!wallScanTrans(B109,G106,H106,I106,K106)+J106</f>
        <v>200.00627379053802</v>
      </c>
      <c r="G109">
        <f>(F109-E109)^2/E109</f>
        <v>2.0328962235352452E-2</v>
      </c>
      <c r="H109">
        <f>SUM(G109:G160)/(COUNT(G109:G160)-4)</f>
        <v>0.85566610921413766</v>
      </c>
    </row>
    <row r="110" spans="1:11">
      <c r="A110">
        <v>2</v>
      </c>
      <c r="B110">
        <v>-19.07</v>
      </c>
      <c r="C110">
        <v>28</v>
      </c>
      <c r="D110">
        <v>6000</v>
      </c>
      <c r="E110">
        <v>196</v>
      </c>
      <c r="F110">
        <f>[1]!wallScanTrans(B110,G106,H106,I106,K106)+J106</f>
        <v>200.00627379053802</v>
      </c>
      <c r="G110">
        <f t="shared" ref="G110:G160" si="1">(F110-E110)^2/E110</f>
        <v>8.1888926963019665E-2</v>
      </c>
    </row>
    <row r="111" spans="1:11">
      <c r="A111">
        <v>3</v>
      </c>
      <c r="B111">
        <v>-19.13</v>
      </c>
      <c r="C111">
        <v>27</v>
      </c>
      <c r="D111">
        <v>6000</v>
      </c>
      <c r="E111">
        <v>200</v>
      </c>
      <c r="F111">
        <f>[1]!wallScanTrans(B111,G106,H106,I106,K106)+J106</f>
        <v>200.00627379053802</v>
      </c>
      <c r="G111">
        <f t="shared" si="1"/>
        <v>1.9680223857458737E-7</v>
      </c>
    </row>
    <row r="112" spans="1:11">
      <c r="A112">
        <v>4</v>
      </c>
      <c r="B112">
        <v>-19.2</v>
      </c>
      <c r="C112">
        <v>27</v>
      </c>
      <c r="D112">
        <v>6000</v>
      </c>
      <c r="E112">
        <v>207</v>
      </c>
      <c r="F112">
        <f>[1]!wallScanTrans(B112,G106,H106,I106,K106)+J106</f>
        <v>200.00627379053802</v>
      </c>
      <c r="G112">
        <f t="shared" si="1"/>
        <v>0.23629085165659647</v>
      </c>
    </row>
    <row r="113" spans="1:7">
      <c r="A113">
        <v>5</v>
      </c>
      <c r="B113">
        <v>-19.27</v>
      </c>
      <c r="C113">
        <v>27</v>
      </c>
      <c r="D113">
        <v>6000</v>
      </c>
      <c r="E113">
        <v>214</v>
      </c>
      <c r="F113">
        <f>[1]!wallScanTrans(B113,G106,H106,I106,K106)+J106</f>
        <v>200.00627379053802</v>
      </c>
      <c r="G113">
        <f t="shared" si="1"/>
        <v>0.91506716460459447</v>
      </c>
    </row>
    <row r="114" spans="1:7">
      <c r="A114">
        <v>6</v>
      </c>
      <c r="B114">
        <v>-19.34</v>
      </c>
      <c r="C114">
        <v>27</v>
      </c>
      <c r="D114">
        <v>6000</v>
      </c>
      <c r="E114">
        <v>210</v>
      </c>
      <c r="F114">
        <f>[1]!wallScanTrans(B114,G106,H106,I106,K106)+J106</f>
        <v>200.00627379053802</v>
      </c>
      <c r="G114">
        <f t="shared" si="1"/>
        <v>0.47559315976041605</v>
      </c>
    </row>
    <row r="115" spans="1:7">
      <c r="A115">
        <v>7</v>
      </c>
      <c r="B115">
        <v>-19.399999999999999</v>
      </c>
      <c r="C115">
        <v>27</v>
      </c>
      <c r="D115">
        <v>6000</v>
      </c>
      <c r="E115">
        <v>194</v>
      </c>
      <c r="F115">
        <f>[1]!wallScanTrans(B115,G106,H106,I106,K106)+J106</f>
        <v>200.00627379053802</v>
      </c>
      <c r="G115">
        <f t="shared" si="1"/>
        <v>0.18595528271599962</v>
      </c>
    </row>
    <row r="116" spans="1:7">
      <c r="A116">
        <v>8</v>
      </c>
      <c r="B116">
        <v>-19.465</v>
      </c>
      <c r="C116">
        <v>27</v>
      </c>
      <c r="D116">
        <v>6000</v>
      </c>
      <c r="E116">
        <v>198</v>
      </c>
      <c r="F116">
        <f>[1]!wallScanTrans(B116,G106,H106,I106,K106)+J106</f>
        <v>200.00627379053802</v>
      </c>
      <c r="G116">
        <f t="shared" si="1"/>
        <v>2.0328962235352452E-2</v>
      </c>
    </row>
    <row r="117" spans="1:7">
      <c r="A117">
        <v>9</v>
      </c>
      <c r="B117">
        <v>-19.53</v>
      </c>
      <c r="C117">
        <v>27</v>
      </c>
      <c r="D117">
        <v>6000</v>
      </c>
      <c r="E117">
        <v>213</v>
      </c>
      <c r="F117">
        <f>[1]!wallScanTrans(B117,G106,H106,I106,K106)+J106</f>
        <v>200.00627379053802</v>
      </c>
      <c r="G117">
        <f t="shared" si="1"/>
        <v>0.79266160003032515</v>
      </c>
    </row>
    <row r="118" spans="1:7">
      <c r="A118">
        <v>10</v>
      </c>
      <c r="B118">
        <v>-19.59</v>
      </c>
      <c r="C118">
        <v>26</v>
      </c>
      <c r="D118">
        <v>6000</v>
      </c>
      <c r="E118">
        <v>197</v>
      </c>
      <c r="F118">
        <f>[1]!wallScanTrans(B118,G106,H106,I106,K106)+J106</f>
        <v>200.00627379053802</v>
      </c>
      <c r="G118">
        <f t="shared" si="1"/>
        <v>4.5876558901907713E-2</v>
      </c>
    </row>
    <row r="119" spans="1:7">
      <c r="A119">
        <v>11</v>
      </c>
      <c r="B119">
        <v>-19.66</v>
      </c>
      <c r="C119">
        <v>27</v>
      </c>
      <c r="D119">
        <v>6000</v>
      </c>
      <c r="E119">
        <v>186</v>
      </c>
      <c r="F119">
        <f>[1]!wallScanTrans(B119,G106,H106,I106,K106)+J106</f>
        <v>200.00627379053802</v>
      </c>
      <c r="G119">
        <f t="shared" si="1"/>
        <v>1.0547080940618936</v>
      </c>
    </row>
    <row r="120" spans="1:7">
      <c r="A120">
        <v>12</v>
      </c>
      <c r="B120">
        <v>-19.725000000000001</v>
      </c>
      <c r="C120">
        <v>27</v>
      </c>
      <c r="D120">
        <v>6000</v>
      </c>
      <c r="E120">
        <v>202</v>
      </c>
      <c r="F120">
        <f>[1]!wallScanTrans(B120,G106,H106,I106,K106)+J106</f>
        <v>200.00627379053802</v>
      </c>
      <c r="G120">
        <f t="shared" si="1"/>
        <v>1.9677941575721013E-2</v>
      </c>
    </row>
    <row r="121" spans="1:7">
      <c r="A121">
        <v>13</v>
      </c>
      <c r="B121">
        <v>-19.79</v>
      </c>
      <c r="C121">
        <v>27</v>
      </c>
      <c r="D121">
        <v>6000</v>
      </c>
      <c r="E121">
        <v>219</v>
      </c>
      <c r="F121">
        <f>[1]!wallScanTrans(B121,G106,H106,I106,K106)+J106</f>
        <v>200.00627379053802</v>
      </c>
      <c r="G121">
        <f t="shared" si="1"/>
        <v>1.6473134032876853</v>
      </c>
    </row>
    <row r="122" spans="1:7">
      <c r="A122">
        <v>14</v>
      </c>
      <c r="B122">
        <v>-19.850000000000001</v>
      </c>
      <c r="C122">
        <v>27</v>
      </c>
      <c r="D122">
        <v>6000</v>
      </c>
      <c r="E122">
        <v>181</v>
      </c>
      <c r="F122">
        <f>[1]!wallScanTrans(B122,G106,H106,I106,K106)+J106</f>
        <v>200.00627379053802</v>
      </c>
      <c r="G122">
        <f t="shared" si="1"/>
        <v>1.995792504977306</v>
      </c>
    </row>
    <row r="123" spans="1:7">
      <c r="A123">
        <v>15</v>
      </c>
      <c r="B123">
        <v>-19.920000000000002</v>
      </c>
      <c r="C123">
        <v>27</v>
      </c>
      <c r="D123">
        <v>6000</v>
      </c>
      <c r="E123">
        <v>196</v>
      </c>
      <c r="F123">
        <f>[1]!wallScanTrans(B123,G106,H106,I106,K106)+J106</f>
        <v>200.00627379053802</v>
      </c>
      <c r="G123">
        <f t="shared" si="1"/>
        <v>8.1888926963019665E-2</v>
      </c>
    </row>
    <row r="124" spans="1:7">
      <c r="A124">
        <v>16</v>
      </c>
      <c r="B124">
        <v>-19.989999999999998</v>
      </c>
      <c r="C124">
        <v>27</v>
      </c>
      <c r="D124">
        <v>6000</v>
      </c>
      <c r="E124">
        <v>205</v>
      </c>
      <c r="F124">
        <f>[1]!wallScanTrans(B124,G106,H106,I106,K106)+J106</f>
        <v>200.00627379053802</v>
      </c>
      <c r="G124">
        <f t="shared" si="1"/>
        <v>0.12164537295154898</v>
      </c>
    </row>
    <row r="125" spans="1:7">
      <c r="A125">
        <v>17</v>
      </c>
      <c r="B125">
        <v>-20.05</v>
      </c>
      <c r="C125">
        <v>27</v>
      </c>
      <c r="D125">
        <v>6000</v>
      </c>
      <c r="E125">
        <v>203</v>
      </c>
      <c r="F125">
        <f>[1]!wallScanTrans(B125,G106,H106,I106,K106)+J106</f>
        <v>200.00627379053802</v>
      </c>
      <c r="G125">
        <f t="shared" si="1"/>
        <v>4.4149737030638472E-2</v>
      </c>
    </row>
    <row r="126" spans="1:7">
      <c r="A126">
        <v>18</v>
      </c>
      <c r="B126">
        <v>-20.11</v>
      </c>
      <c r="C126">
        <v>27</v>
      </c>
      <c r="D126">
        <v>6000</v>
      </c>
      <c r="E126">
        <v>198</v>
      </c>
      <c r="F126">
        <f>[1]!wallScanTrans(B126,G106,H106,I106,K106)+J106</f>
        <v>200.00627379053802</v>
      </c>
      <c r="G126">
        <f t="shared" si="1"/>
        <v>2.0328962235352452E-2</v>
      </c>
    </row>
    <row r="127" spans="1:7">
      <c r="A127">
        <v>19</v>
      </c>
      <c r="B127">
        <v>-20.18</v>
      </c>
      <c r="C127">
        <v>27</v>
      </c>
      <c r="D127">
        <v>6000</v>
      </c>
      <c r="E127">
        <v>211</v>
      </c>
      <c r="F127">
        <f>[1]!wallScanTrans(B127,G106,H106,I106,K106)+J106</f>
        <v>200.00627379053802</v>
      </c>
      <c r="G127">
        <f t="shared" si="1"/>
        <v>0.57280576288441387</v>
      </c>
    </row>
    <row r="128" spans="1:7">
      <c r="A128">
        <v>20</v>
      </c>
      <c r="B128">
        <v>-20.25</v>
      </c>
      <c r="C128">
        <v>27</v>
      </c>
      <c r="D128">
        <v>6000</v>
      </c>
      <c r="E128">
        <v>186</v>
      </c>
      <c r="F128">
        <f>[1]!wallScanTrans(B128,G106,H106,I106,K106)+J106</f>
        <v>200.00627379053802</v>
      </c>
      <c r="G128">
        <f t="shared" si="1"/>
        <v>1.0547080940618936</v>
      </c>
    </row>
    <row r="129" spans="1:7">
      <c r="A129">
        <v>21</v>
      </c>
      <c r="B129">
        <v>-20.309999999999999</v>
      </c>
      <c r="C129">
        <v>27</v>
      </c>
      <c r="D129">
        <v>6000</v>
      </c>
      <c r="E129">
        <v>203</v>
      </c>
      <c r="F129">
        <f>[1]!wallScanTrans(B129,G106,H106,I106,K106)+J106</f>
        <v>200.00627379053802</v>
      </c>
      <c r="G129">
        <f t="shared" si="1"/>
        <v>4.4149737030638472E-2</v>
      </c>
    </row>
    <row r="130" spans="1:7">
      <c r="A130">
        <v>22</v>
      </c>
      <c r="B130">
        <v>-20.37</v>
      </c>
      <c r="C130">
        <v>27</v>
      </c>
      <c r="D130">
        <v>6000</v>
      </c>
      <c r="E130">
        <v>206</v>
      </c>
      <c r="F130">
        <f>[1]!wallScanTrans(B130,G106,H106,I106,K106)+J106</f>
        <v>200.00627379053802</v>
      </c>
      <c r="G130">
        <f t="shared" si="1"/>
        <v>0.17439200909704614</v>
      </c>
    </row>
    <row r="131" spans="1:7">
      <c r="A131">
        <v>23</v>
      </c>
      <c r="B131">
        <v>-20.440000000000001</v>
      </c>
      <c r="C131">
        <v>26</v>
      </c>
      <c r="D131">
        <v>6000</v>
      </c>
      <c r="E131">
        <v>208</v>
      </c>
      <c r="F131">
        <f>[1]!wallScanTrans(B131,G106,H106,I106,K106)+J106</f>
        <v>200.00627379053802</v>
      </c>
      <c r="G131">
        <f t="shared" si="1"/>
        <v>0.30720989765307422</v>
      </c>
    </row>
    <row r="132" spans="1:7">
      <c r="A132">
        <v>24</v>
      </c>
      <c r="B132">
        <v>-20.51</v>
      </c>
      <c r="C132">
        <v>27</v>
      </c>
      <c r="D132">
        <v>6000</v>
      </c>
      <c r="E132">
        <v>176</v>
      </c>
      <c r="F132">
        <f>[1]!wallScanTrans(B132,G106,H106,I106,K106)+J106</f>
        <v>200.00627379053802</v>
      </c>
      <c r="G132">
        <f t="shared" si="1"/>
        <v>3.2744385301492756</v>
      </c>
    </row>
    <row r="133" spans="1:7">
      <c r="A133">
        <v>25</v>
      </c>
      <c r="B133">
        <v>-20.57</v>
      </c>
      <c r="C133">
        <v>27</v>
      </c>
      <c r="D133">
        <v>6000</v>
      </c>
      <c r="E133">
        <v>199</v>
      </c>
      <c r="F133">
        <f>[1]!wallScanTrans(B133,G106,H106,I106,K106)+J106</f>
        <v>200.00627379053802</v>
      </c>
      <c r="G133">
        <f t="shared" si="1"/>
        <v>5.0883765905716076E-3</v>
      </c>
    </row>
    <row r="134" spans="1:7">
      <c r="A134">
        <v>26</v>
      </c>
      <c r="B134">
        <v>-20.64</v>
      </c>
      <c r="C134">
        <v>27</v>
      </c>
      <c r="D134">
        <v>6000</v>
      </c>
      <c r="E134">
        <v>220</v>
      </c>
      <c r="F134">
        <f>[1]!wallScanTrans(B134,G106,H106,I106,K106)+J106</f>
        <v>199.19293064644089</v>
      </c>
      <c r="G134">
        <f t="shared" si="1"/>
        <v>1.9678824321991768</v>
      </c>
    </row>
    <row r="135" spans="1:7">
      <c r="A135">
        <v>27</v>
      </c>
      <c r="B135">
        <v>-20.704999999999998</v>
      </c>
      <c r="C135">
        <v>27</v>
      </c>
      <c r="D135">
        <v>6000</v>
      </c>
      <c r="E135">
        <v>197</v>
      </c>
      <c r="F135">
        <f>[1]!wallScanTrans(B135,G106,H106,I106,K106)+J106</f>
        <v>194.2347769065974</v>
      </c>
      <c r="G135">
        <f t="shared" si="1"/>
        <v>3.8814511453233627E-2</v>
      </c>
    </row>
    <row r="136" spans="1:7">
      <c r="A136">
        <v>28</v>
      </c>
      <c r="B136">
        <v>-20.765000000000001</v>
      </c>
      <c r="C136">
        <v>27</v>
      </c>
      <c r="D136">
        <v>6000</v>
      </c>
      <c r="E136">
        <v>165</v>
      </c>
      <c r="F136">
        <f>[1]!wallScanTrans(B136,G106,H106,I106,K106)+J106</f>
        <v>185.66106796712489</v>
      </c>
      <c r="G136">
        <f t="shared" si="1"/>
        <v>2.5871498760130565</v>
      </c>
    </row>
    <row r="137" spans="1:7">
      <c r="A137">
        <v>29</v>
      </c>
      <c r="B137">
        <v>-20.83</v>
      </c>
      <c r="C137">
        <v>27</v>
      </c>
      <c r="D137">
        <v>6000</v>
      </c>
      <c r="E137">
        <v>176</v>
      </c>
      <c r="F137">
        <f>[1]!wallScanTrans(B137,G106,H106,I106,K106)+J106</f>
        <v>172.04285233811274</v>
      </c>
      <c r="G137">
        <f t="shared" si="1"/>
        <v>8.8971691011249007E-2</v>
      </c>
    </row>
    <row r="138" spans="1:7">
      <c r="A138">
        <v>30</v>
      </c>
      <c r="B138">
        <v>-20.895</v>
      </c>
      <c r="C138">
        <v>27</v>
      </c>
      <c r="D138">
        <v>6000</v>
      </c>
      <c r="E138">
        <v>145</v>
      </c>
      <c r="F138">
        <f>[1]!wallScanTrans(B138,G106,H106,I106,K106)+J106</f>
        <v>153.92140452673189</v>
      </c>
      <c r="G138">
        <f t="shared" si="1"/>
        <v>0.54890661192822254</v>
      </c>
    </row>
    <row r="139" spans="1:7">
      <c r="A139">
        <v>31</v>
      </c>
      <c r="B139">
        <v>-20.96</v>
      </c>
      <c r="C139">
        <v>26</v>
      </c>
      <c r="D139">
        <v>6000</v>
      </c>
      <c r="E139">
        <v>164</v>
      </c>
      <c r="F139">
        <f>[1]!wallScanTrans(B139,G106,H106,I106,K106)+J106</f>
        <v>134.24709178985398</v>
      </c>
      <c r="G139">
        <f t="shared" si="1"/>
        <v>5.3977777253742341</v>
      </c>
    </row>
    <row r="140" spans="1:7">
      <c r="A140">
        <v>32</v>
      </c>
      <c r="B140">
        <v>-21.024999999999999</v>
      </c>
      <c r="C140">
        <v>27</v>
      </c>
      <c r="D140">
        <v>6000</v>
      </c>
      <c r="E140">
        <v>124</v>
      </c>
      <c r="F140">
        <f>[1]!wallScanTrans(B140,G106,H106,I106,K106)+J106</f>
        <v>118.91245667828271</v>
      </c>
      <c r="G140">
        <f t="shared" si="1"/>
        <v>0.20873465363185653</v>
      </c>
    </row>
    <row r="141" spans="1:7">
      <c r="A141">
        <v>33</v>
      </c>
      <c r="B141">
        <v>-21.085000000000001</v>
      </c>
      <c r="C141">
        <v>26</v>
      </c>
      <c r="D141">
        <v>6000</v>
      </c>
      <c r="E141">
        <v>93</v>
      </c>
      <c r="F141">
        <f>[1]!wallScanTrans(B141,G106,H106,I106,K106)+J106</f>
        <v>108.7543605241402</v>
      </c>
      <c r="G141">
        <f t="shared" si="1"/>
        <v>2.6688158658557737</v>
      </c>
    </row>
    <row r="142" spans="1:7">
      <c r="A142">
        <v>34</v>
      </c>
      <c r="B142">
        <v>-21.16</v>
      </c>
      <c r="C142">
        <v>27</v>
      </c>
      <c r="D142">
        <v>6000</v>
      </c>
      <c r="E142">
        <v>95</v>
      </c>
      <c r="F142">
        <f>[1]!wallScanTrans(B142,G106,H106,I106,K106)+J106</f>
        <v>101.4526250470218</v>
      </c>
      <c r="G142">
        <f t="shared" si="1"/>
        <v>0.43827757892055846</v>
      </c>
    </row>
    <row r="143" spans="1:7">
      <c r="A143">
        <v>35</v>
      </c>
      <c r="B143">
        <v>-21.22</v>
      </c>
      <c r="C143">
        <v>27</v>
      </c>
      <c r="D143">
        <v>6000</v>
      </c>
      <c r="E143">
        <v>115</v>
      </c>
      <c r="F143">
        <f>[1]!wallScanTrans(B143,G106,H106,I106,K106)+J106</f>
        <v>99.907730766301071</v>
      </c>
      <c r="G143">
        <f t="shared" si="1"/>
        <v>1.9806660054126544</v>
      </c>
    </row>
    <row r="144" spans="1:7">
      <c r="A144">
        <v>36</v>
      </c>
      <c r="B144">
        <v>-21.285</v>
      </c>
      <c r="C144">
        <v>27</v>
      </c>
      <c r="D144">
        <v>6000</v>
      </c>
      <c r="E144">
        <v>110</v>
      </c>
      <c r="F144">
        <f>[1]!wallScanTrans(B144,G106,H106,I106,K106)+J106</f>
        <v>99.907730766301071</v>
      </c>
      <c r="G144">
        <f t="shared" si="1"/>
        <v>0.92594452986787235</v>
      </c>
    </row>
    <row r="145" spans="1:7">
      <c r="A145">
        <v>37</v>
      </c>
      <c r="B145">
        <v>-21.35</v>
      </c>
      <c r="C145">
        <v>27</v>
      </c>
      <c r="D145">
        <v>6000</v>
      </c>
      <c r="E145">
        <v>103</v>
      </c>
      <c r="F145">
        <f>[1]!wallScanTrans(B145,G106,H106,I106,K106)+J106</f>
        <v>99.907730766301071</v>
      </c>
      <c r="G145">
        <f t="shared" si="1"/>
        <v>9.2836204016319993E-2</v>
      </c>
    </row>
    <row r="146" spans="1:7">
      <c r="A146">
        <v>38</v>
      </c>
      <c r="B146">
        <v>-21.414999999999999</v>
      </c>
      <c r="C146">
        <v>27</v>
      </c>
      <c r="D146">
        <v>6000</v>
      </c>
      <c r="E146">
        <v>99</v>
      </c>
      <c r="F146">
        <f>[1]!wallScanTrans(B146,G106,H106,I106,K106)+J106</f>
        <v>99.907730766301071</v>
      </c>
      <c r="G146">
        <f t="shared" si="1"/>
        <v>8.3229812534295986E-3</v>
      </c>
    </row>
    <row r="147" spans="1:7">
      <c r="A147">
        <v>39</v>
      </c>
      <c r="B147">
        <v>-21.475000000000001</v>
      </c>
      <c r="C147">
        <v>27</v>
      </c>
      <c r="D147">
        <v>6000</v>
      </c>
      <c r="E147">
        <v>88</v>
      </c>
      <c r="F147">
        <f>[1]!wallScanTrans(B147,G106,H106,I106,K106)+J106</f>
        <v>99.907730766301071</v>
      </c>
      <c r="G147">
        <f t="shared" si="1"/>
        <v>1.6112960454853762</v>
      </c>
    </row>
    <row r="148" spans="1:7">
      <c r="A148">
        <v>40</v>
      </c>
      <c r="B148">
        <v>-21.545000000000002</v>
      </c>
      <c r="C148">
        <v>27</v>
      </c>
      <c r="D148">
        <v>6000</v>
      </c>
      <c r="E148">
        <v>103</v>
      </c>
      <c r="F148">
        <f>[1]!wallScanTrans(B148,G106,H106,I106,K106)+J106</f>
        <v>99.907730766301071</v>
      </c>
      <c r="G148">
        <f t="shared" si="1"/>
        <v>9.2836204016319993E-2</v>
      </c>
    </row>
    <row r="149" spans="1:7">
      <c r="A149">
        <v>41</v>
      </c>
      <c r="B149">
        <v>-21.614999999999998</v>
      </c>
      <c r="C149">
        <v>26</v>
      </c>
      <c r="D149">
        <v>6000</v>
      </c>
      <c r="E149">
        <v>116</v>
      </c>
      <c r="F149">
        <f>[1]!wallScanTrans(B149,G106,H106,I106,K106)+J106</f>
        <v>99.907730766301071</v>
      </c>
      <c r="G149">
        <f t="shared" si="1"/>
        <v>2.2324235266366648</v>
      </c>
    </row>
    <row r="150" spans="1:7">
      <c r="A150">
        <v>42</v>
      </c>
      <c r="B150">
        <v>-21.684999999999999</v>
      </c>
      <c r="C150">
        <v>27</v>
      </c>
      <c r="D150">
        <v>6000</v>
      </c>
      <c r="E150">
        <v>85</v>
      </c>
      <c r="F150">
        <f>[1]!wallScanTrans(B150,G106,H106,I106,K106)+J106</f>
        <v>99.907730766301071</v>
      </c>
      <c r="G150">
        <f t="shared" si="1"/>
        <v>2.6145933717708179</v>
      </c>
    </row>
    <row r="151" spans="1:7">
      <c r="A151">
        <v>43</v>
      </c>
      <c r="B151">
        <v>-21.734999999999999</v>
      </c>
      <c r="C151">
        <v>27</v>
      </c>
      <c r="D151">
        <v>6000</v>
      </c>
      <c r="E151">
        <v>114</v>
      </c>
      <c r="F151">
        <f>[1]!wallScanTrans(B151,G106,H106,I106,K106)+J106</f>
        <v>99.907730766301071</v>
      </c>
      <c r="G151">
        <f t="shared" si="1"/>
        <v>1.7420355452198018</v>
      </c>
    </row>
    <row r="152" spans="1:7">
      <c r="A152">
        <v>44</v>
      </c>
      <c r="B152">
        <v>-21.805</v>
      </c>
      <c r="C152">
        <v>27</v>
      </c>
      <c r="D152">
        <v>6000</v>
      </c>
      <c r="E152">
        <v>92</v>
      </c>
      <c r="F152">
        <f>[1]!wallScanTrans(B152,G106,H106,I106,K106)+J106</f>
        <v>99.907730766301071</v>
      </c>
      <c r="G152">
        <f t="shared" si="1"/>
        <v>0.6796978899163536</v>
      </c>
    </row>
    <row r="153" spans="1:7">
      <c r="A153">
        <v>45</v>
      </c>
      <c r="B153">
        <v>-21.875</v>
      </c>
      <c r="C153">
        <v>27</v>
      </c>
      <c r="D153">
        <v>6000</v>
      </c>
      <c r="E153">
        <v>104</v>
      </c>
      <c r="F153">
        <f>[1]!wallScanTrans(B153,G106,H106,I106,K106)+J106</f>
        <v>99.907730766301071</v>
      </c>
      <c r="G153">
        <f t="shared" si="1"/>
        <v>0.16102564885652709</v>
      </c>
    </row>
    <row r="154" spans="1:7">
      <c r="A154">
        <v>46</v>
      </c>
      <c r="B154">
        <v>-21.934999999999999</v>
      </c>
      <c r="C154">
        <v>27</v>
      </c>
      <c r="D154">
        <v>6000</v>
      </c>
      <c r="E154">
        <v>101</v>
      </c>
      <c r="F154">
        <f>[1]!wallScanTrans(B154,G106,H106,I106,K106)+J106</f>
        <v>99.907730766301071</v>
      </c>
      <c r="G154">
        <f t="shared" si="1"/>
        <v>1.1812396820645988E-2</v>
      </c>
    </row>
    <row r="155" spans="1:7">
      <c r="A155">
        <v>47</v>
      </c>
      <c r="B155">
        <v>-21.995000000000001</v>
      </c>
      <c r="C155">
        <v>26</v>
      </c>
      <c r="D155">
        <v>6000</v>
      </c>
      <c r="E155">
        <v>101</v>
      </c>
      <c r="F155">
        <f>[1]!wallScanTrans(B155,G106,H106,I106,K106)+J106</f>
        <v>99.907730766301071</v>
      </c>
      <c r="G155">
        <f t="shared" si="1"/>
        <v>1.1812396820645988E-2</v>
      </c>
    </row>
    <row r="156" spans="1:7">
      <c r="A156">
        <v>48</v>
      </c>
      <c r="B156">
        <v>-22.07</v>
      </c>
      <c r="C156">
        <v>27</v>
      </c>
      <c r="D156">
        <v>6000</v>
      </c>
      <c r="E156">
        <v>95</v>
      </c>
      <c r="F156">
        <f>[1]!wallScanTrans(B156,G106,H106,I106,K106)+J106</f>
        <v>99.907730766301071</v>
      </c>
      <c r="G156">
        <f t="shared" si="1"/>
        <v>0.25353496078419052</v>
      </c>
    </row>
    <row r="157" spans="1:7">
      <c r="A157">
        <v>49</v>
      </c>
      <c r="B157">
        <v>-22.135000000000002</v>
      </c>
      <c r="C157">
        <v>27</v>
      </c>
      <c r="D157">
        <v>6000</v>
      </c>
      <c r="E157">
        <v>91</v>
      </c>
      <c r="F157">
        <f>[1]!wallScanTrans(B157,G106,H106,I106,K106)+J106</f>
        <v>99.907730766301071</v>
      </c>
      <c r="G157">
        <f t="shared" si="1"/>
        <v>0.87195238906490846</v>
      </c>
    </row>
    <row r="158" spans="1:7">
      <c r="A158">
        <v>50</v>
      </c>
      <c r="B158">
        <v>-22.19</v>
      </c>
      <c r="C158">
        <v>27</v>
      </c>
      <c r="D158">
        <v>6000</v>
      </c>
      <c r="E158">
        <v>100</v>
      </c>
      <c r="F158">
        <f>[1]!wallScanTrans(B158,G106,H106,I106,K106)+J106</f>
        <v>99.907730766301071</v>
      </c>
      <c r="G158">
        <f t="shared" si="1"/>
        <v>8.5136114873874986E-5</v>
      </c>
    </row>
    <row r="159" spans="1:7">
      <c r="A159">
        <v>51</v>
      </c>
      <c r="B159">
        <v>-22.26</v>
      </c>
      <c r="C159">
        <v>27</v>
      </c>
      <c r="D159">
        <v>6000</v>
      </c>
      <c r="E159">
        <v>108</v>
      </c>
      <c r="F159">
        <f>[1]!wallScanTrans(B159,G106,H106,I106,K106)+J106</f>
        <v>99.907730766301071</v>
      </c>
      <c r="G159">
        <f t="shared" si="1"/>
        <v>0.60634093843213188</v>
      </c>
    </row>
    <row r="160" spans="1:7">
      <c r="A160">
        <v>52</v>
      </c>
      <c r="B160">
        <v>-22.33</v>
      </c>
      <c r="C160">
        <v>27</v>
      </c>
      <c r="D160">
        <v>6000</v>
      </c>
      <c r="E160">
        <v>98</v>
      </c>
      <c r="F160">
        <f>[1]!wallScanTrans(B160,G106,H106,I106,K106)+J106</f>
        <v>99.907730766301071</v>
      </c>
      <c r="G160">
        <f t="shared" si="1"/>
        <v>3.71371089458334E-2</v>
      </c>
    </row>
    <row r="161" spans="1:11">
      <c r="A161" t="s">
        <v>0</v>
      </c>
    </row>
    <row r="162" spans="1:11">
      <c r="A162" t="s">
        <v>0</v>
      </c>
    </row>
    <row r="163" spans="1:11">
      <c r="A163" t="s">
        <v>0</v>
      </c>
    </row>
    <row r="164" spans="1:11">
      <c r="A164" t="s">
        <v>0</v>
      </c>
    </row>
    <row r="165" spans="1:11">
      <c r="A165" t="s">
        <v>16</v>
      </c>
    </row>
    <row r="166" spans="1:11">
      <c r="A166" t="s">
        <v>13</v>
      </c>
    </row>
    <row r="167" spans="1:11">
      <c r="A167" t="s">
        <v>3</v>
      </c>
    </row>
    <row r="168" spans="1:11">
      <c r="A168" t="s">
        <v>4</v>
      </c>
    </row>
    <row r="169" spans="1:11">
      <c r="A169" t="s">
        <v>5</v>
      </c>
    </row>
    <row r="170" spans="1:11">
      <c r="A170" t="s">
        <v>6</v>
      </c>
    </row>
    <row r="171" spans="1:11">
      <c r="A171" t="s">
        <v>7</v>
      </c>
    </row>
    <row r="172" spans="1:11">
      <c r="A172" t="s">
        <v>17</v>
      </c>
    </row>
    <row r="173" spans="1:11">
      <c r="A173" t="s">
        <v>9</v>
      </c>
    </row>
    <row r="174" spans="1:11">
      <c r="A174" t="s">
        <v>10</v>
      </c>
      <c r="G174" t="s">
        <v>70</v>
      </c>
      <c r="H174" t="s">
        <v>71</v>
      </c>
      <c r="I174" t="s">
        <v>72</v>
      </c>
      <c r="J174" t="s">
        <v>73</v>
      </c>
      <c r="K174" t="s">
        <v>29</v>
      </c>
    </row>
    <row r="175" spans="1:11">
      <c r="A175" t="s">
        <v>11</v>
      </c>
      <c r="G175">
        <v>109.0508825582918</v>
      </c>
      <c r="H175">
        <v>-20.768939632001832</v>
      </c>
      <c r="I175">
        <v>0.4486125391635799</v>
      </c>
      <c r="J175">
        <v>95.014686397847498</v>
      </c>
      <c r="K175">
        <v>90</v>
      </c>
    </row>
    <row r="176" spans="1:11">
      <c r="A176" t="s">
        <v>0</v>
      </c>
    </row>
    <row r="177" spans="1:8">
      <c r="A177" t="s">
        <v>50</v>
      </c>
      <c r="B177" t="s">
        <v>43</v>
      </c>
      <c r="C177" t="s">
        <v>32</v>
      </c>
      <c r="D177" t="s">
        <v>49</v>
      </c>
      <c r="E177" t="s">
        <v>48</v>
      </c>
      <c r="F177" t="s">
        <v>68</v>
      </c>
      <c r="G177" t="s">
        <v>69</v>
      </c>
      <c r="H177" t="s">
        <v>79</v>
      </c>
    </row>
    <row r="178" spans="1:8">
      <c r="A178">
        <v>1</v>
      </c>
      <c r="B178">
        <v>-18.984999999999999</v>
      </c>
      <c r="C178">
        <v>27</v>
      </c>
      <c r="D178">
        <v>6000</v>
      </c>
      <c r="E178">
        <v>213</v>
      </c>
      <c r="F178">
        <f>[1]!wallScanTrans(B178,G175,H175,I175,K175)+J175</f>
        <v>204.06556895613932</v>
      </c>
      <c r="G178">
        <f>(F178-E178)^2/E178</f>
        <v>0.37476083604460803</v>
      </c>
      <c r="H178">
        <f>SUM(G178:G229)/(COUNT(G178:G229)-4)</f>
        <v>1.3409497202730023</v>
      </c>
    </row>
    <row r="179" spans="1:8">
      <c r="A179">
        <v>2</v>
      </c>
      <c r="B179">
        <v>-19.079999999999998</v>
      </c>
      <c r="C179">
        <v>27</v>
      </c>
      <c r="D179">
        <v>6000</v>
      </c>
      <c r="E179">
        <v>231</v>
      </c>
      <c r="F179">
        <f>[1]!wallScanTrans(B179,G175,H175,I175,K175)+J175</f>
        <v>204.06556895613932</v>
      </c>
      <c r="G179">
        <f t="shared" ref="G179:G229" si="2">(F179-E179)^2/E179</f>
        <v>3.1405349595518879</v>
      </c>
    </row>
    <row r="180" spans="1:8">
      <c r="A180">
        <v>3</v>
      </c>
      <c r="B180">
        <v>-19.135000000000002</v>
      </c>
      <c r="C180">
        <v>27</v>
      </c>
      <c r="D180">
        <v>6000</v>
      </c>
      <c r="E180">
        <v>193</v>
      </c>
      <c r="F180">
        <f>[1]!wallScanTrans(B180,G175,H175,I175,K175)+J175</f>
        <v>204.06556895613932</v>
      </c>
      <c r="G180">
        <f t="shared" si="2"/>
        <v>0.63443946281385566</v>
      </c>
    </row>
    <row r="181" spans="1:8">
      <c r="A181">
        <v>4</v>
      </c>
      <c r="B181">
        <v>-19.2</v>
      </c>
      <c r="C181">
        <v>27</v>
      </c>
      <c r="D181">
        <v>6000</v>
      </c>
      <c r="E181">
        <v>205</v>
      </c>
      <c r="F181">
        <f>[1]!wallScanTrans(B181,G175,H175,I175,K175)+J175</f>
        <v>204.06556895613932</v>
      </c>
      <c r="G181">
        <f t="shared" si="2"/>
        <v>4.2593237840515491E-3</v>
      </c>
    </row>
    <row r="182" spans="1:8">
      <c r="A182">
        <v>5</v>
      </c>
      <c r="B182">
        <v>-19.265000000000001</v>
      </c>
      <c r="C182">
        <v>27</v>
      </c>
      <c r="D182">
        <v>6000</v>
      </c>
      <c r="E182">
        <v>210</v>
      </c>
      <c r="F182">
        <f>[1]!wallScanTrans(B182,G175,H175,I175,K175)+J175</f>
        <v>204.06556895613932</v>
      </c>
      <c r="G182">
        <f t="shared" si="2"/>
        <v>0.16770224673494002</v>
      </c>
    </row>
    <row r="183" spans="1:8">
      <c r="A183">
        <v>6</v>
      </c>
      <c r="B183">
        <v>-19.34</v>
      </c>
      <c r="C183">
        <v>26</v>
      </c>
      <c r="D183">
        <v>6000</v>
      </c>
      <c r="E183">
        <v>176</v>
      </c>
      <c r="F183">
        <f>[1]!wallScanTrans(B183,G175,H175,I175,K175)+J175</f>
        <v>204.06556895613932</v>
      </c>
      <c r="G183">
        <f t="shared" si="2"/>
        <v>4.4754327319989251</v>
      </c>
    </row>
    <row r="184" spans="1:8">
      <c r="A184">
        <v>7</v>
      </c>
      <c r="B184">
        <v>-19.395</v>
      </c>
      <c r="C184">
        <v>27</v>
      </c>
      <c r="D184">
        <v>6000</v>
      </c>
      <c r="E184">
        <v>196</v>
      </c>
      <c r="F184">
        <f>[1]!wallScanTrans(B184,G175,H175,I175,K175)+J175</f>
        <v>204.06556895613932</v>
      </c>
      <c r="G184">
        <f t="shared" si="2"/>
        <v>0.33190511523590943</v>
      </c>
    </row>
    <row r="185" spans="1:8">
      <c r="A185">
        <v>8</v>
      </c>
      <c r="B185">
        <v>-19.46</v>
      </c>
      <c r="C185">
        <v>27</v>
      </c>
      <c r="D185">
        <v>6000</v>
      </c>
      <c r="E185">
        <v>219</v>
      </c>
      <c r="F185">
        <f>[1]!wallScanTrans(B185,G175,H175,I175,K175)+J175</f>
        <v>204.06556895613932</v>
      </c>
      <c r="G185">
        <f t="shared" si="2"/>
        <v>1.0184348429398618</v>
      </c>
    </row>
    <row r="186" spans="1:8">
      <c r="A186">
        <v>9</v>
      </c>
      <c r="B186">
        <v>-19.535</v>
      </c>
      <c r="C186">
        <v>27</v>
      </c>
      <c r="D186">
        <v>6000</v>
      </c>
      <c r="E186">
        <v>199</v>
      </c>
      <c r="F186">
        <f>[1]!wallScanTrans(B186,G175,H175,I175,K175)+J175</f>
        <v>204.06556895613932</v>
      </c>
      <c r="G186">
        <f t="shared" si="2"/>
        <v>0.12894466758493647</v>
      </c>
    </row>
    <row r="187" spans="1:8">
      <c r="A187">
        <v>10</v>
      </c>
      <c r="B187">
        <v>-19.59</v>
      </c>
      <c r="C187">
        <v>27</v>
      </c>
      <c r="D187">
        <v>6000</v>
      </c>
      <c r="E187">
        <v>224</v>
      </c>
      <c r="F187">
        <f>[1]!wallScanTrans(B187,G175,H175,I175,K175)+J175</f>
        <v>204.06556895613932</v>
      </c>
      <c r="G187">
        <f t="shared" si="2"/>
        <v>1.7740247367965918</v>
      </c>
    </row>
    <row r="188" spans="1:8">
      <c r="A188">
        <v>11</v>
      </c>
      <c r="B188">
        <v>-19.655000000000001</v>
      </c>
      <c r="C188">
        <v>28</v>
      </c>
      <c r="D188">
        <v>6000</v>
      </c>
      <c r="E188">
        <v>231</v>
      </c>
      <c r="F188">
        <f>[1]!wallScanTrans(B188,G175,H175,I175,K175)+J175</f>
        <v>204.06556895613932</v>
      </c>
      <c r="G188">
        <f t="shared" si="2"/>
        <v>3.1405349595518879</v>
      </c>
    </row>
    <row r="189" spans="1:8">
      <c r="A189">
        <v>12</v>
      </c>
      <c r="B189">
        <v>-19.72</v>
      </c>
      <c r="C189">
        <v>27</v>
      </c>
      <c r="D189">
        <v>6000</v>
      </c>
      <c r="E189">
        <v>186</v>
      </c>
      <c r="F189">
        <f>[1]!wallScanTrans(B189,G175,H175,I175,K175)+J175</f>
        <v>204.06556895613932</v>
      </c>
      <c r="G189">
        <f t="shared" si="2"/>
        <v>1.7546493640270138</v>
      </c>
    </row>
    <row r="190" spans="1:8">
      <c r="A190">
        <v>13</v>
      </c>
      <c r="B190">
        <v>-19.79</v>
      </c>
      <c r="C190">
        <v>27</v>
      </c>
      <c r="D190">
        <v>6000</v>
      </c>
      <c r="E190">
        <v>221</v>
      </c>
      <c r="F190">
        <f>[1]!wallScanTrans(B190,G175,H175,I175,K175)+J175</f>
        <v>204.06556895613932</v>
      </c>
      <c r="G190">
        <f t="shared" si="2"/>
        <v>1.2976242297704634</v>
      </c>
    </row>
    <row r="191" spans="1:8">
      <c r="A191">
        <v>14</v>
      </c>
      <c r="B191">
        <v>-19.850000000000001</v>
      </c>
      <c r="C191">
        <v>27</v>
      </c>
      <c r="D191">
        <v>6000</v>
      </c>
      <c r="E191">
        <v>220</v>
      </c>
      <c r="F191">
        <f>[1]!wallScanTrans(B191,G175,H175,I175,K175)+J175</f>
        <v>204.06556895613932</v>
      </c>
      <c r="G191">
        <f t="shared" si="2"/>
        <v>1.1541186031434141</v>
      </c>
    </row>
    <row r="192" spans="1:8">
      <c r="A192">
        <v>15</v>
      </c>
      <c r="B192">
        <v>-19.920000000000002</v>
      </c>
      <c r="C192">
        <v>27</v>
      </c>
      <c r="D192">
        <v>6000</v>
      </c>
      <c r="E192">
        <v>191</v>
      </c>
      <c r="F192">
        <f>[1]!wallScanTrans(B192,G175,H175,I175,K175)+J175</f>
        <v>204.06556895613932</v>
      </c>
      <c r="G192">
        <f t="shared" si="2"/>
        <v>0.89376488035409118</v>
      </c>
    </row>
    <row r="193" spans="1:7">
      <c r="A193">
        <v>16</v>
      </c>
      <c r="B193">
        <v>-19.989999999999998</v>
      </c>
      <c r="C193">
        <v>27</v>
      </c>
      <c r="D193">
        <v>6000</v>
      </c>
      <c r="E193">
        <v>205</v>
      </c>
      <c r="F193">
        <f>[1]!wallScanTrans(B193,G175,H175,I175,K175)+J175</f>
        <v>204.06556895613932</v>
      </c>
      <c r="G193">
        <f t="shared" si="2"/>
        <v>4.2593237840515491E-3</v>
      </c>
    </row>
    <row r="194" spans="1:7">
      <c r="A194">
        <v>17</v>
      </c>
      <c r="B194">
        <v>-20.05</v>
      </c>
      <c r="C194">
        <v>27</v>
      </c>
      <c r="D194">
        <v>6000</v>
      </c>
      <c r="E194">
        <v>184</v>
      </c>
      <c r="F194">
        <f>[1]!wallScanTrans(B194,G175,H175,I175,K175)+J175</f>
        <v>204.06556895613932</v>
      </c>
      <c r="G194">
        <f t="shared" si="2"/>
        <v>2.1881905300738143</v>
      </c>
    </row>
    <row r="195" spans="1:7">
      <c r="A195">
        <v>18</v>
      </c>
      <c r="B195">
        <v>-20.114999999999998</v>
      </c>
      <c r="C195">
        <v>27</v>
      </c>
      <c r="D195">
        <v>6000</v>
      </c>
      <c r="E195">
        <v>207</v>
      </c>
      <c r="F195">
        <f>[1]!wallScanTrans(B195,G175,H175,I175,K175)+J175</f>
        <v>204.06556895613932</v>
      </c>
      <c r="G195">
        <f t="shared" si="2"/>
        <v>4.1598480923542534E-2</v>
      </c>
    </row>
    <row r="196" spans="1:7">
      <c r="A196">
        <v>19</v>
      </c>
      <c r="B196">
        <v>-20.175000000000001</v>
      </c>
      <c r="C196">
        <v>27</v>
      </c>
      <c r="D196">
        <v>6000</v>
      </c>
      <c r="E196">
        <v>213</v>
      </c>
      <c r="F196">
        <f>[1]!wallScanTrans(B196,G175,H175,I175,K175)+J175</f>
        <v>204.06556895613932</v>
      </c>
      <c r="G196">
        <f t="shared" si="2"/>
        <v>0.37476083604460803</v>
      </c>
    </row>
    <row r="197" spans="1:7">
      <c r="A197">
        <v>20</v>
      </c>
      <c r="B197">
        <v>-20.25</v>
      </c>
      <c r="C197">
        <v>27</v>
      </c>
      <c r="D197">
        <v>6000</v>
      </c>
      <c r="E197">
        <v>175</v>
      </c>
      <c r="F197">
        <f>[1]!wallScanTrans(B197,G175,H175,I175,K175)+J175</f>
        <v>204.06556895613932</v>
      </c>
      <c r="G197">
        <f t="shared" si="2"/>
        <v>4.8274702785376542</v>
      </c>
    </row>
    <row r="198" spans="1:7">
      <c r="A198">
        <v>21</v>
      </c>
      <c r="B198">
        <v>-20.309999999999999</v>
      </c>
      <c r="C198">
        <v>27</v>
      </c>
      <c r="D198">
        <v>6000</v>
      </c>
      <c r="E198">
        <v>208</v>
      </c>
      <c r="F198">
        <f>[1]!wallScanTrans(B198,G175,H175,I175,K175)+J175</f>
        <v>204.06556895613932</v>
      </c>
      <c r="G198">
        <f t="shared" si="2"/>
        <v>7.442186364853208E-2</v>
      </c>
    </row>
    <row r="199" spans="1:7">
      <c r="A199">
        <v>22</v>
      </c>
      <c r="B199">
        <v>-20.37</v>
      </c>
      <c r="C199">
        <v>27</v>
      </c>
      <c r="D199">
        <v>6000</v>
      </c>
      <c r="E199">
        <v>234</v>
      </c>
      <c r="F199">
        <f>[1]!wallScanTrans(B199,G175,H175,I175,K175)+J175</f>
        <v>204.06556895613932</v>
      </c>
      <c r="G199">
        <f t="shared" si="2"/>
        <v>3.8293596663232914</v>
      </c>
    </row>
    <row r="200" spans="1:7">
      <c r="A200">
        <v>23</v>
      </c>
      <c r="B200">
        <v>-20.440000000000001</v>
      </c>
      <c r="C200">
        <v>27</v>
      </c>
      <c r="D200">
        <v>6000</v>
      </c>
      <c r="E200">
        <v>212</v>
      </c>
      <c r="F200">
        <f>[1]!wallScanTrans(B200,G175,H175,I175,K175)+J175</f>
        <v>204.06556895613932</v>
      </c>
      <c r="G200">
        <f t="shared" si="2"/>
        <v>0.29695847164990635</v>
      </c>
    </row>
    <row r="201" spans="1:7">
      <c r="A201">
        <v>24</v>
      </c>
      <c r="B201">
        <v>-20.51</v>
      </c>
      <c r="C201">
        <v>26</v>
      </c>
      <c r="D201">
        <v>6000</v>
      </c>
      <c r="E201">
        <v>169</v>
      </c>
      <c r="F201">
        <f>[1]!wallScanTrans(B201,G175,H175,I175,K175)+J175</f>
        <v>202.22528110646977</v>
      </c>
      <c r="G201">
        <f t="shared" si="2"/>
        <v>6.5320668911475552</v>
      </c>
    </row>
    <row r="202" spans="1:7">
      <c r="A202">
        <v>25</v>
      </c>
      <c r="B202">
        <v>-20.57</v>
      </c>
      <c r="C202">
        <v>27</v>
      </c>
      <c r="D202">
        <v>6000</v>
      </c>
      <c r="E202">
        <v>214</v>
      </c>
      <c r="F202">
        <f>[1]!wallScanTrans(B202,G175,H175,I175,K175)+J175</f>
        <v>196.48521577056141</v>
      </c>
      <c r="G202">
        <f t="shared" si="2"/>
        <v>1.4334937691765921</v>
      </c>
    </row>
    <row r="203" spans="1:7">
      <c r="A203">
        <v>26</v>
      </c>
      <c r="B203">
        <v>-20.63</v>
      </c>
      <c r="C203">
        <v>27</v>
      </c>
      <c r="D203">
        <v>6000</v>
      </c>
      <c r="E203">
        <v>174</v>
      </c>
      <c r="F203">
        <f>[1]!wallScanTrans(B203,G175,H175,I175,K175)+J175</f>
        <v>186.84376494405348</v>
      </c>
      <c r="G203">
        <f t="shared" si="2"/>
        <v>0.94805918355228147</v>
      </c>
    </row>
    <row r="204" spans="1:7">
      <c r="A204">
        <v>27</v>
      </c>
      <c r="B204">
        <v>-20.704999999999998</v>
      </c>
      <c r="C204">
        <v>27</v>
      </c>
      <c r="D204">
        <v>6000</v>
      </c>
      <c r="E204">
        <v>174</v>
      </c>
      <c r="F204">
        <f>[1]!wallScanTrans(B204,G175,H175,I175,K175)+J175</f>
        <v>169.30562806476252</v>
      </c>
      <c r="G204">
        <f t="shared" si="2"/>
        <v>0.1266501601514099</v>
      </c>
    </row>
    <row r="205" spans="1:7">
      <c r="A205">
        <v>28</v>
      </c>
      <c r="B205">
        <v>-20.765000000000001</v>
      </c>
      <c r="C205">
        <v>27</v>
      </c>
      <c r="D205">
        <v>6000</v>
      </c>
      <c r="E205">
        <v>165</v>
      </c>
      <c r="F205">
        <f>[1]!wallScanTrans(B205,G175,H175,I175,K175)+J175</f>
        <v>150.88605988440412</v>
      </c>
      <c r="G205">
        <f t="shared" si="2"/>
        <v>1.2072927611310706</v>
      </c>
    </row>
    <row r="206" spans="1:7">
      <c r="A206">
        <v>29</v>
      </c>
      <c r="B206">
        <v>-20.83</v>
      </c>
      <c r="C206">
        <v>26</v>
      </c>
      <c r="D206">
        <v>6000</v>
      </c>
      <c r="E206">
        <v>131</v>
      </c>
      <c r="F206">
        <f>[1]!wallScanTrans(B206,G175,H175,I175,K175)+J175</f>
        <v>130.56942339216261</v>
      </c>
      <c r="G206">
        <f t="shared" si="2"/>
        <v>1.4152382840973876E-3</v>
      </c>
    </row>
    <row r="207" spans="1:7">
      <c r="A207">
        <v>30</v>
      </c>
      <c r="B207">
        <v>-20.895</v>
      </c>
      <c r="C207">
        <v>27</v>
      </c>
      <c r="D207">
        <v>6000</v>
      </c>
      <c r="E207">
        <v>104</v>
      </c>
      <c r="F207">
        <f>[1]!wallScanTrans(B207,G175,H175,I175,K175)+J175</f>
        <v>114.81467615040638</v>
      </c>
      <c r="G207">
        <f t="shared" si="2"/>
        <v>1.124588656136237</v>
      </c>
    </row>
    <row r="208" spans="1:7">
      <c r="A208">
        <v>31</v>
      </c>
      <c r="B208">
        <v>-20.96</v>
      </c>
      <c r="C208">
        <v>26</v>
      </c>
      <c r="D208">
        <v>6000</v>
      </c>
      <c r="E208">
        <v>103</v>
      </c>
      <c r="F208">
        <f>[1]!wallScanTrans(B208,G175,H175,I175,K175)+J175</f>
        <v>103.63863826914594</v>
      </c>
      <c r="G208">
        <f t="shared" si="2"/>
        <v>3.9597945516284087E-3</v>
      </c>
    </row>
    <row r="209" spans="1:7">
      <c r="A209">
        <v>32</v>
      </c>
      <c r="B209">
        <v>-21.024999999999999</v>
      </c>
      <c r="C209">
        <v>27</v>
      </c>
      <c r="D209">
        <v>6000</v>
      </c>
      <c r="E209">
        <v>99</v>
      </c>
      <c r="F209">
        <f>[1]!wallScanTrans(B209,G175,H175,I175,K175)+J175</f>
        <v>97.041309748381522</v>
      </c>
      <c r="G209">
        <f t="shared" si="2"/>
        <v>3.8752196987729859E-2</v>
      </c>
    </row>
    <row r="210" spans="1:7">
      <c r="A210">
        <v>33</v>
      </c>
      <c r="B210">
        <v>-21.085000000000001</v>
      </c>
      <c r="C210">
        <v>27</v>
      </c>
      <c r="D210">
        <v>6000</v>
      </c>
      <c r="E210">
        <v>87</v>
      </c>
      <c r="F210">
        <f>[1]!wallScanTrans(B210,G175,H175,I175,K175)+J175</f>
        <v>95.015411256281183</v>
      </c>
      <c r="G210">
        <f t="shared" si="2"/>
        <v>0.73846916790021955</v>
      </c>
    </row>
    <row r="211" spans="1:7">
      <c r="A211">
        <v>34</v>
      </c>
      <c r="B211">
        <v>-21.16</v>
      </c>
      <c r="C211">
        <v>27</v>
      </c>
      <c r="D211">
        <v>6000</v>
      </c>
      <c r="E211">
        <v>88</v>
      </c>
      <c r="F211">
        <f>[1]!wallScanTrans(B211,G175,H175,I175,K175)+J175</f>
        <v>95.014686397847498</v>
      </c>
      <c r="G211">
        <f t="shared" si="2"/>
        <v>0.55915710522893991</v>
      </c>
    </row>
    <row r="212" spans="1:7">
      <c r="A212">
        <v>35</v>
      </c>
      <c r="B212">
        <v>-21.22</v>
      </c>
      <c r="C212">
        <v>26</v>
      </c>
      <c r="D212">
        <v>6000</v>
      </c>
      <c r="E212">
        <v>108</v>
      </c>
      <c r="F212">
        <f>[1]!wallScanTrans(B212,G175,H175,I175,K175)+J175</f>
        <v>95.014686397847498</v>
      </c>
      <c r="G212">
        <f t="shared" si="2"/>
        <v>1.5612811976504333</v>
      </c>
    </row>
    <row r="213" spans="1:7">
      <c r="A213">
        <v>36</v>
      </c>
      <c r="B213">
        <v>-21.285</v>
      </c>
      <c r="C213">
        <v>27</v>
      </c>
      <c r="D213">
        <v>6000</v>
      </c>
      <c r="E213">
        <v>112</v>
      </c>
      <c r="F213">
        <f>[1]!wallScanTrans(B213,G175,H175,I175,K175)+J175</f>
        <v>95.014686397847498</v>
      </c>
      <c r="G213">
        <f t="shared" si="2"/>
        <v>2.5759006978880961</v>
      </c>
    </row>
    <row r="214" spans="1:7">
      <c r="A214">
        <v>37</v>
      </c>
      <c r="B214">
        <v>-21.344999999999999</v>
      </c>
      <c r="C214">
        <v>27</v>
      </c>
      <c r="D214">
        <v>6000</v>
      </c>
      <c r="E214">
        <v>111</v>
      </c>
      <c r="F214">
        <f>[1]!wallScanTrans(B214,G175,H175,I175,K175)+J175</f>
        <v>95.014686397847498</v>
      </c>
      <c r="G214">
        <f t="shared" si="2"/>
        <v>2.3020743329654216</v>
      </c>
    </row>
    <row r="215" spans="1:7">
      <c r="A215">
        <v>38</v>
      </c>
      <c r="B215">
        <v>-21.414999999999999</v>
      </c>
      <c r="C215">
        <v>27</v>
      </c>
      <c r="D215">
        <v>6000</v>
      </c>
      <c r="E215">
        <v>99</v>
      </c>
      <c r="F215">
        <f>[1]!wallScanTrans(B215,G175,H175,I175,K175)+J175</f>
        <v>95.014686397847498</v>
      </c>
      <c r="G215">
        <f t="shared" si="2"/>
        <v>0.16043156068183584</v>
      </c>
    </row>
    <row r="216" spans="1:7">
      <c r="A216">
        <v>39</v>
      </c>
      <c r="B216">
        <v>-21.475000000000001</v>
      </c>
      <c r="C216">
        <v>27</v>
      </c>
      <c r="D216">
        <v>6000</v>
      </c>
      <c r="E216">
        <v>102</v>
      </c>
      <c r="F216">
        <f>[1]!wallScanTrans(B216,G175,H175,I175,K175)+J175</f>
        <v>95.014686397847498</v>
      </c>
      <c r="G216">
        <f t="shared" si="2"/>
        <v>0.47837849137663491</v>
      </c>
    </row>
    <row r="217" spans="1:7">
      <c r="A217">
        <v>40</v>
      </c>
      <c r="B217">
        <v>-21.545000000000002</v>
      </c>
      <c r="C217">
        <v>27</v>
      </c>
      <c r="D217">
        <v>6000</v>
      </c>
      <c r="E217">
        <v>98</v>
      </c>
      <c r="F217">
        <f>[1]!wallScanTrans(B217,G175,H175,I175,K175)+J175</f>
        <v>95.014686397847498</v>
      </c>
      <c r="G217">
        <f t="shared" si="2"/>
        <v>9.0939768399966786E-2</v>
      </c>
    </row>
    <row r="218" spans="1:7">
      <c r="A218">
        <v>41</v>
      </c>
      <c r="B218">
        <v>-21.61</v>
      </c>
      <c r="C218">
        <v>27</v>
      </c>
      <c r="D218">
        <v>6000</v>
      </c>
      <c r="E218">
        <v>91</v>
      </c>
      <c r="F218">
        <f>[1]!wallScanTrans(B218,G175,H175,I175,K175)+J175</f>
        <v>95.014686397847498</v>
      </c>
      <c r="G218">
        <f t="shared" si="2"/>
        <v>0.1771176579457332</v>
      </c>
    </row>
    <row r="219" spans="1:7">
      <c r="A219">
        <v>42</v>
      </c>
      <c r="B219">
        <v>-21.675000000000001</v>
      </c>
      <c r="C219">
        <v>27</v>
      </c>
      <c r="D219">
        <v>6000</v>
      </c>
      <c r="E219">
        <v>92</v>
      </c>
      <c r="F219">
        <f>[1]!wallScanTrans(B219,G175,H175,I175,K175)+J175</f>
        <v>95.014686397847498</v>
      </c>
      <c r="G219">
        <f t="shared" si="2"/>
        <v>9.8786239971377435E-2</v>
      </c>
    </row>
    <row r="220" spans="1:7">
      <c r="A220">
        <v>43</v>
      </c>
      <c r="B220">
        <v>-21.734999999999999</v>
      </c>
      <c r="C220">
        <v>27</v>
      </c>
      <c r="D220">
        <v>6000</v>
      </c>
      <c r="E220">
        <v>83</v>
      </c>
      <c r="F220">
        <f>[1]!wallScanTrans(B220,G175,H175,I175,K175)+J175</f>
        <v>95.014686397847498</v>
      </c>
      <c r="G220">
        <f t="shared" si="2"/>
        <v>1.7391890269713459</v>
      </c>
    </row>
    <row r="221" spans="1:7">
      <c r="A221">
        <v>44</v>
      </c>
      <c r="B221">
        <v>-21.81</v>
      </c>
      <c r="C221">
        <v>26</v>
      </c>
      <c r="D221">
        <v>6000</v>
      </c>
      <c r="E221">
        <v>110</v>
      </c>
      <c r="F221">
        <f>[1]!wallScanTrans(B221,G175,H175,I175,K175)+J175</f>
        <v>95.014686397847498</v>
      </c>
      <c r="G221">
        <f t="shared" si="2"/>
        <v>2.0414511250441527</v>
      </c>
    </row>
    <row r="222" spans="1:7">
      <c r="A222">
        <v>45</v>
      </c>
      <c r="B222">
        <v>-21.87</v>
      </c>
      <c r="C222">
        <v>27</v>
      </c>
      <c r="D222">
        <v>6000</v>
      </c>
      <c r="E222">
        <v>112</v>
      </c>
      <c r="F222">
        <f>[1]!wallScanTrans(B222,G175,H175,I175,K175)+J175</f>
        <v>95.014686397847498</v>
      </c>
      <c r="G222">
        <f t="shared" si="2"/>
        <v>2.5759006978880961</v>
      </c>
    </row>
    <row r="223" spans="1:7">
      <c r="A223">
        <v>46</v>
      </c>
      <c r="B223">
        <v>-21.934999999999999</v>
      </c>
      <c r="C223">
        <v>27</v>
      </c>
      <c r="D223">
        <v>6000</v>
      </c>
      <c r="E223">
        <v>98</v>
      </c>
      <c r="F223">
        <f>[1]!wallScanTrans(B223,G175,H175,I175,K175)+J175</f>
        <v>95.014686397847498</v>
      </c>
      <c r="G223">
        <f t="shared" si="2"/>
        <v>9.0939768399966786E-2</v>
      </c>
    </row>
    <row r="224" spans="1:7">
      <c r="A224">
        <v>47</v>
      </c>
      <c r="B224">
        <v>-21.995000000000001</v>
      </c>
      <c r="C224">
        <v>26</v>
      </c>
      <c r="D224">
        <v>6000</v>
      </c>
      <c r="E224">
        <v>86</v>
      </c>
      <c r="F224">
        <f>[1]!wallScanTrans(B224,G175,H175,I175,K175)+J175</f>
        <v>95.014686397847498</v>
      </c>
      <c r="G224">
        <f t="shared" si="2"/>
        <v>0.94493687036670582</v>
      </c>
    </row>
    <row r="225" spans="1:7">
      <c r="A225">
        <v>48</v>
      </c>
      <c r="B225">
        <v>-22.07</v>
      </c>
      <c r="C225">
        <v>27</v>
      </c>
      <c r="D225">
        <v>6000</v>
      </c>
      <c r="E225">
        <v>87</v>
      </c>
      <c r="F225">
        <f>[1]!wallScanTrans(B225,G175,H175,I175,K175)+J175</f>
        <v>95.014686397847498</v>
      </c>
      <c r="G225">
        <f t="shared" si="2"/>
        <v>0.73833560983726099</v>
      </c>
    </row>
    <row r="226" spans="1:7">
      <c r="A226">
        <v>49</v>
      </c>
      <c r="B226">
        <v>-22.135000000000002</v>
      </c>
      <c r="C226">
        <v>27</v>
      </c>
      <c r="D226">
        <v>6000</v>
      </c>
      <c r="E226">
        <v>92</v>
      </c>
      <c r="F226">
        <f>[1]!wallScanTrans(B226,G175,H175,I175,K175)+J175</f>
        <v>95.014686397847498</v>
      </c>
      <c r="G226">
        <f t="shared" si="2"/>
        <v>9.8786239971377435E-2</v>
      </c>
    </row>
    <row r="227" spans="1:7">
      <c r="A227">
        <v>50</v>
      </c>
      <c r="B227">
        <v>-22.184999999999999</v>
      </c>
      <c r="C227">
        <v>26</v>
      </c>
      <c r="D227">
        <v>6000</v>
      </c>
      <c r="E227">
        <v>99</v>
      </c>
      <c r="F227">
        <f>[1]!wallScanTrans(B227,G175,H175,I175,K175)+J175</f>
        <v>95.014686397847498</v>
      </c>
      <c r="G227">
        <f t="shared" si="2"/>
        <v>0.16043156068183584</v>
      </c>
    </row>
    <row r="228" spans="1:7">
      <c r="A228">
        <v>51</v>
      </c>
      <c r="B228">
        <v>-22.26</v>
      </c>
      <c r="C228">
        <v>27</v>
      </c>
      <c r="D228">
        <v>6000</v>
      </c>
      <c r="E228">
        <v>91</v>
      </c>
      <c r="F228">
        <f>[1]!wallScanTrans(B228,G175,H175,I175,K175)+J175</f>
        <v>95.014686397847498</v>
      </c>
      <c r="G228">
        <f t="shared" si="2"/>
        <v>0.1771176579457332</v>
      </c>
    </row>
    <row r="229" spans="1:7">
      <c r="A229">
        <v>52</v>
      </c>
      <c r="B229">
        <v>-22.33</v>
      </c>
      <c r="C229">
        <v>27</v>
      </c>
      <c r="D229">
        <v>6000</v>
      </c>
      <c r="E229">
        <v>78</v>
      </c>
      <c r="F229">
        <f>[1]!wallScanTrans(B229,G175,H175,I175,K175)+J175</f>
        <v>95.014686397847498</v>
      </c>
      <c r="G229">
        <f t="shared" si="2"/>
        <v>3.7115327335525214</v>
      </c>
    </row>
    <row r="230" spans="1:7">
      <c r="A230" t="s">
        <v>0</v>
      </c>
    </row>
    <row r="231" spans="1:7">
      <c r="A231" t="s">
        <v>0</v>
      </c>
    </row>
    <row r="232" spans="1:7">
      <c r="A232" t="s">
        <v>0</v>
      </c>
    </row>
    <row r="233" spans="1:7">
      <c r="A233" t="s">
        <v>0</v>
      </c>
    </row>
    <row r="234" spans="1:7">
      <c r="A234" t="s">
        <v>18</v>
      </c>
    </row>
    <row r="235" spans="1:7">
      <c r="A235" t="s">
        <v>13</v>
      </c>
    </row>
    <row r="236" spans="1:7">
      <c r="A236" t="s">
        <v>3</v>
      </c>
    </row>
    <row r="237" spans="1:7">
      <c r="A237" t="s">
        <v>4</v>
      </c>
    </row>
    <row r="238" spans="1:7">
      <c r="A238" t="s">
        <v>5</v>
      </c>
    </row>
    <row r="239" spans="1:7">
      <c r="A239" t="s">
        <v>6</v>
      </c>
    </row>
    <row r="240" spans="1:7">
      <c r="A240" t="s">
        <v>7</v>
      </c>
    </row>
    <row r="241" spans="1:11">
      <c r="A241" t="s">
        <v>19</v>
      </c>
    </row>
    <row r="242" spans="1:11">
      <c r="A242" t="s">
        <v>9</v>
      </c>
    </row>
    <row r="243" spans="1:11">
      <c r="A243" t="s">
        <v>10</v>
      </c>
      <c r="G243" t="s">
        <v>70</v>
      </c>
      <c r="H243" t="s">
        <v>71</v>
      </c>
      <c r="I243" t="s">
        <v>72</v>
      </c>
      <c r="J243" t="s">
        <v>73</v>
      </c>
      <c r="K243" t="s">
        <v>29</v>
      </c>
    </row>
    <row r="244" spans="1:11">
      <c r="A244" t="s">
        <v>11</v>
      </c>
      <c r="G244">
        <v>95.638656144598343</v>
      </c>
      <c r="H244">
        <v>-21.269798716343526</v>
      </c>
      <c r="I244">
        <v>0.56827210154658292</v>
      </c>
      <c r="J244">
        <v>100.46734170584304</v>
      </c>
      <c r="K244">
        <v>90</v>
      </c>
    </row>
    <row r="245" spans="1:11">
      <c r="A245" t="s">
        <v>0</v>
      </c>
    </row>
    <row r="246" spans="1:11">
      <c r="A246" t="s">
        <v>50</v>
      </c>
      <c r="B246" t="s">
        <v>43</v>
      </c>
      <c r="C246" t="s">
        <v>32</v>
      </c>
      <c r="D246" t="s">
        <v>49</v>
      </c>
      <c r="E246" t="s">
        <v>48</v>
      </c>
      <c r="F246" t="s">
        <v>68</v>
      </c>
      <c r="G246" t="s">
        <v>69</v>
      </c>
      <c r="H246" t="s">
        <v>79</v>
      </c>
    </row>
    <row r="247" spans="1:11">
      <c r="A247">
        <v>1</v>
      </c>
      <c r="B247">
        <v>-18.995000000000001</v>
      </c>
      <c r="C247">
        <v>28</v>
      </c>
      <c r="D247">
        <v>6000</v>
      </c>
      <c r="E247">
        <v>200</v>
      </c>
      <c r="F247">
        <f>[1]!wallScanTrans(B247,G244,H244,I244,K244)+J244</f>
        <v>196.10599785044138</v>
      </c>
      <c r="G247">
        <f>(F247-E247)^2/E247</f>
        <v>7.5816263703835624E-2</v>
      </c>
      <c r="H247">
        <f>SUM(G247:G298)/(COUNT(G247:G298)-4)</f>
        <v>0.74660032086735384</v>
      </c>
    </row>
    <row r="248" spans="1:11">
      <c r="A248">
        <v>2</v>
      </c>
      <c r="B248">
        <v>-19.07</v>
      </c>
      <c r="C248">
        <v>27</v>
      </c>
      <c r="D248">
        <v>6000</v>
      </c>
      <c r="E248">
        <v>179</v>
      </c>
      <c r="F248">
        <f>[1]!wallScanTrans(B248,G244,H244,I244,K244)+J244</f>
        <v>196.10599785044138</v>
      </c>
      <c r="G248">
        <f t="shared" ref="G248:G298" si="3">(F248-E248)^2/E248</f>
        <v>1.6347215779849453</v>
      </c>
    </row>
    <row r="249" spans="1:11">
      <c r="A249">
        <v>3</v>
      </c>
      <c r="B249">
        <v>-19.13</v>
      </c>
      <c r="C249">
        <v>27</v>
      </c>
      <c r="D249">
        <v>6000</v>
      </c>
      <c r="E249">
        <v>204</v>
      </c>
      <c r="F249">
        <f>[1]!wallScanTrans(B249,G244,H244,I244,K244)+J244</f>
        <v>196.10599785044138</v>
      </c>
      <c r="G249">
        <f t="shared" si="3"/>
        <v>0.30546700949625522</v>
      </c>
    </row>
    <row r="250" spans="1:11">
      <c r="A250">
        <v>4</v>
      </c>
      <c r="B250">
        <v>-19.2</v>
      </c>
      <c r="C250">
        <v>27</v>
      </c>
      <c r="D250">
        <v>6000</v>
      </c>
      <c r="E250">
        <v>193</v>
      </c>
      <c r="F250">
        <f>[1]!wallScanTrans(B250,G244,H244,I244,K244)+J244</f>
        <v>196.10599785044138</v>
      </c>
      <c r="G250">
        <f t="shared" si="3"/>
        <v>4.998560956967095E-2</v>
      </c>
    </row>
    <row r="251" spans="1:11">
      <c r="A251">
        <v>5</v>
      </c>
      <c r="B251">
        <v>-19.27</v>
      </c>
      <c r="C251">
        <v>28</v>
      </c>
      <c r="D251">
        <v>6000</v>
      </c>
      <c r="E251">
        <v>202</v>
      </c>
      <c r="F251">
        <f>[1]!wallScanTrans(B251,G244,H244,I244,K244)+J244</f>
        <v>196.10599785044138</v>
      </c>
      <c r="G251">
        <f t="shared" si="3"/>
        <v>0.17197654128218612</v>
      </c>
    </row>
    <row r="252" spans="1:11">
      <c r="A252">
        <v>6</v>
      </c>
      <c r="B252">
        <v>-19.329999999999998</v>
      </c>
      <c r="C252">
        <v>27</v>
      </c>
      <c r="D252">
        <v>6000</v>
      </c>
      <c r="E252">
        <v>209</v>
      </c>
      <c r="F252">
        <f>[1]!wallScanTrans(B252,G244,H244,I244,K244)+J244</f>
        <v>196.10599785044138</v>
      </c>
      <c r="G252">
        <f t="shared" si="3"/>
        <v>0.79547986331493881</v>
      </c>
    </row>
    <row r="253" spans="1:11">
      <c r="A253">
        <v>7</v>
      </c>
      <c r="B253">
        <v>-19.399999999999999</v>
      </c>
      <c r="C253">
        <v>27</v>
      </c>
      <c r="D253">
        <v>6000</v>
      </c>
      <c r="E253">
        <v>177</v>
      </c>
      <c r="F253">
        <f>[1]!wallScanTrans(B253,G244,H244,I244,K244)+J244</f>
        <v>196.10599785044138</v>
      </c>
      <c r="G253">
        <f t="shared" si="3"/>
        <v>2.0623681009100041</v>
      </c>
    </row>
    <row r="254" spans="1:11">
      <c r="A254">
        <v>8</v>
      </c>
      <c r="B254">
        <v>-19.465</v>
      </c>
      <c r="C254">
        <v>27</v>
      </c>
      <c r="D254">
        <v>6000</v>
      </c>
      <c r="E254">
        <v>194</v>
      </c>
      <c r="F254">
        <f>[1]!wallScanTrans(B254,G244,H244,I244,K244)+J244</f>
        <v>196.10599785044138</v>
      </c>
      <c r="G254">
        <f t="shared" si="3"/>
        <v>2.2861994567338804E-2</v>
      </c>
    </row>
    <row r="255" spans="1:11">
      <c r="A255">
        <v>9</v>
      </c>
      <c r="B255">
        <v>-19.53</v>
      </c>
      <c r="C255">
        <v>27</v>
      </c>
      <c r="D255">
        <v>6000</v>
      </c>
      <c r="E255">
        <v>225</v>
      </c>
      <c r="F255">
        <f>[1]!wallScanTrans(B255,G244,H244,I244,K244)+J244</f>
        <v>196.10599785044138</v>
      </c>
      <c r="G255">
        <f t="shared" si="3"/>
        <v>3.7105038231942129</v>
      </c>
    </row>
    <row r="256" spans="1:11">
      <c r="A256">
        <v>10</v>
      </c>
      <c r="B256">
        <v>-19.59</v>
      </c>
      <c r="C256">
        <v>27</v>
      </c>
      <c r="D256">
        <v>6000</v>
      </c>
      <c r="E256">
        <v>198</v>
      </c>
      <c r="F256">
        <f>[1]!wallScanTrans(B256,G244,H244,I244,K244)+J244</f>
        <v>196.10599785044138</v>
      </c>
      <c r="G256">
        <f t="shared" si="3"/>
        <v>1.811739465925586E-2</v>
      </c>
    </row>
    <row r="257" spans="1:7">
      <c r="A257">
        <v>11</v>
      </c>
      <c r="B257">
        <v>-19.655000000000001</v>
      </c>
      <c r="C257">
        <v>26</v>
      </c>
      <c r="D257">
        <v>6000</v>
      </c>
      <c r="E257">
        <v>180</v>
      </c>
      <c r="F257">
        <f>[1]!wallScanTrans(B257,G244,H244,I244,K244)+J244</f>
        <v>196.10599785044138</v>
      </c>
      <c r="G257">
        <f t="shared" si="3"/>
        <v>1.4411287042134582</v>
      </c>
    </row>
    <row r="258" spans="1:7">
      <c r="A258">
        <v>12</v>
      </c>
      <c r="B258">
        <v>-19.72</v>
      </c>
      <c r="C258">
        <v>27</v>
      </c>
      <c r="D258">
        <v>6000</v>
      </c>
      <c r="E258">
        <v>182</v>
      </c>
      <c r="F258">
        <f>[1]!wallScanTrans(B258,G244,H244,I244,K244)+J244</f>
        <v>196.10599785044138</v>
      </c>
      <c r="G258">
        <f t="shared" si="3"/>
        <v>1.0932921722893238</v>
      </c>
    </row>
    <row r="259" spans="1:7">
      <c r="A259">
        <v>13</v>
      </c>
      <c r="B259">
        <v>-19.79</v>
      </c>
      <c r="C259">
        <v>27</v>
      </c>
      <c r="D259">
        <v>6000</v>
      </c>
      <c r="E259">
        <v>177</v>
      </c>
      <c r="F259">
        <f>[1]!wallScanTrans(B259,G244,H244,I244,K244)+J244</f>
        <v>196.10599785044138</v>
      </c>
      <c r="G259">
        <f t="shared" si="3"/>
        <v>2.0623681009100041</v>
      </c>
    </row>
    <row r="260" spans="1:7">
      <c r="A260">
        <v>14</v>
      </c>
      <c r="B260">
        <v>-19.850000000000001</v>
      </c>
      <c r="C260">
        <v>27</v>
      </c>
      <c r="D260">
        <v>6000</v>
      </c>
      <c r="E260">
        <v>200</v>
      </c>
      <c r="F260">
        <f>[1]!wallScanTrans(B260,G244,H244,I244,K244)+J244</f>
        <v>196.10599785044138</v>
      </c>
      <c r="G260">
        <f t="shared" si="3"/>
        <v>7.5816263703835624E-2</v>
      </c>
    </row>
    <row r="261" spans="1:7">
      <c r="A261">
        <v>15</v>
      </c>
      <c r="B261">
        <v>-19.920000000000002</v>
      </c>
      <c r="C261">
        <v>27</v>
      </c>
      <c r="D261">
        <v>6000</v>
      </c>
      <c r="E261">
        <v>177</v>
      </c>
      <c r="F261">
        <f>[1]!wallScanTrans(B261,G244,H244,I244,K244)+J244</f>
        <v>196.10599785044138</v>
      </c>
      <c r="G261">
        <f t="shared" si="3"/>
        <v>2.0623681009100041</v>
      </c>
    </row>
    <row r="262" spans="1:7">
      <c r="A262">
        <v>16</v>
      </c>
      <c r="B262">
        <v>-19.989999999999998</v>
      </c>
      <c r="C262">
        <v>27</v>
      </c>
      <c r="D262">
        <v>6000</v>
      </c>
      <c r="E262">
        <v>200</v>
      </c>
      <c r="F262">
        <f>[1]!wallScanTrans(B262,G244,H244,I244,K244)+J244</f>
        <v>196.10599785044138</v>
      </c>
      <c r="G262">
        <f t="shared" si="3"/>
        <v>7.5816263703835624E-2</v>
      </c>
    </row>
    <row r="263" spans="1:7">
      <c r="A263">
        <v>17</v>
      </c>
      <c r="B263">
        <v>-20.05</v>
      </c>
      <c r="C263">
        <v>26</v>
      </c>
      <c r="D263">
        <v>6000</v>
      </c>
      <c r="E263">
        <v>197</v>
      </c>
      <c r="F263">
        <f>[1]!wallScanTrans(B263,G244,H244,I244,K244)+J244</f>
        <v>196.10599785044138</v>
      </c>
      <c r="G263">
        <f t="shared" si="3"/>
        <v>4.0570550427179034E-3</v>
      </c>
    </row>
    <row r="264" spans="1:7">
      <c r="A264">
        <v>18</v>
      </c>
      <c r="B264">
        <v>-20.11</v>
      </c>
      <c r="C264">
        <v>27</v>
      </c>
      <c r="D264">
        <v>6000</v>
      </c>
      <c r="E264">
        <v>181</v>
      </c>
      <c r="F264">
        <f>[1]!wallScanTrans(B264,G244,H244,I244,K244)+J244</f>
        <v>196.10599785044138</v>
      </c>
      <c r="G264">
        <f t="shared" si="3"/>
        <v>1.2607247019753574</v>
      </c>
    </row>
    <row r="265" spans="1:7">
      <c r="A265">
        <v>19</v>
      </c>
      <c r="B265">
        <v>-20.18</v>
      </c>
      <c r="C265">
        <v>27</v>
      </c>
      <c r="D265">
        <v>6000</v>
      </c>
      <c r="E265">
        <v>201</v>
      </c>
      <c r="F265">
        <f>[1]!wallScanTrans(B265,G244,H244,I244,K244)+J244</f>
        <v>196.10599785044138</v>
      </c>
      <c r="G265">
        <f t="shared" si="3"/>
        <v>0.11916048278549433</v>
      </c>
    </row>
    <row r="266" spans="1:7">
      <c r="A266">
        <v>20</v>
      </c>
      <c r="B266">
        <v>-20.25</v>
      </c>
      <c r="C266">
        <v>27</v>
      </c>
      <c r="D266">
        <v>6000</v>
      </c>
      <c r="E266">
        <v>228</v>
      </c>
      <c r="F266">
        <f>[1]!wallScanTrans(B266,G244,H244,I244,K244)+J244</f>
        <v>196.10599785044138</v>
      </c>
      <c r="G266">
        <f t="shared" si="3"/>
        <v>4.4615235662984638</v>
      </c>
    </row>
    <row r="267" spans="1:7">
      <c r="A267">
        <v>21</v>
      </c>
      <c r="B267">
        <v>-20.309999999999999</v>
      </c>
      <c r="C267">
        <v>27</v>
      </c>
      <c r="D267">
        <v>6000</v>
      </c>
      <c r="E267">
        <v>224</v>
      </c>
      <c r="F267">
        <f>[1]!wallScanTrans(B267,G244,H244,I244,K244)+J244</f>
        <v>196.10599785044138</v>
      </c>
      <c r="G267">
        <f t="shared" si="3"/>
        <v>3.4735506960695566</v>
      </c>
    </row>
    <row r="268" spans="1:7">
      <c r="A268">
        <v>22</v>
      </c>
      <c r="B268">
        <v>-20.375</v>
      </c>
      <c r="C268">
        <v>27</v>
      </c>
      <c r="D268">
        <v>6000</v>
      </c>
      <c r="E268">
        <v>193</v>
      </c>
      <c r="F268">
        <f>[1]!wallScanTrans(B268,G244,H244,I244,K244)+J244</f>
        <v>196.10599785044138</v>
      </c>
      <c r="G268">
        <f t="shared" si="3"/>
        <v>4.998560956967095E-2</v>
      </c>
    </row>
    <row r="269" spans="1:7">
      <c r="A269">
        <v>23</v>
      </c>
      <c r="B269">
        <v>-20.440000000000001</v>
      </c>
      <c r="C269">
        <v>27</v>
      </c>
      <c r="D269">
        <v>6000</v>
      </c>
      <c r="E269">
        <v>218</v>
      </c>
      <c r="F269">
        <f>[1]!wallScanTrans(B269,G244,H244,I244,K244)+J244</f>
        <v>196.10599785044138</v>
      </c>
      <c r="G269">
        <f t="shared" si="3"/>
        <v>2.1988409638755839</v>
      </c>
    </row>
    <row r="270" spans="1:7">
      <c r="A270">
        <v>24</v>
      </c>
      <c r="B270">
        <v>-20.51</v>
      </c>
      <c r="C270">
        <v>26</v>
      </c>
      <c r="D270">
        <v>6000</v>
      </c>
      <c r="E270">
        <v>210</v>
      </c>
      <c r="F270">
        <f>[1]!wallScanTrans(B270,G244,H244,I244,K244)+J244</f>
        <v>196.10599785044138</v>
      </c>
      <c r="G270">
        <f t="shared" si="3"/>
        <v>0.91925378919971168</v>
      </c>
    </row>
    <row r="271" spans="1:7">
      <c r="A271">
        <v>25</v>
      </c>
      <c r="B271">
        <v>-20.57</v>
      </c>
      <c r="C271">
        <v>27</v>
      </c>
      <c r="D271">
        <v>6000</v>
      </c>
      <c r="E271">
        <v>179</v>
      </c>
      <c r="F271">
        <f>[1]!wallScanTrans(B271,G244,H244,I244,K244)+J244</f>
        <v>196.10599785044138</v>
      </c>
      <c r="G271">
        <f t="shared" si="3"/>
        <v>1.6347215779849453</v>
      </c>
    </row>
    <row r="272" spans="1:7">
      <c r="A272">
        <v>26</v>
      </c>
      <c r="B272">
        <v>-20.63</v>
      </c>
      <c r="C272">
        <v>27</v>
      </c>
      <c r="D272">
        <v>6000</v>
      </c>
      <c r="E272">
        <v>195</v>
      </c>
      <c r="F272">
        <f>[1]!wallScanTrans(B272,G244,H244,I244,K244)+J244</f>
        <v>196.10599785044138</v>
      </c>
      <c r="G272">
        <f t="shared" si="3"/>
        <v>6.2729807445177478E-3</v>
      </c>
    </row>
    <row r="273" spans="1:7">
      <c r="A273">
        <v>27</v>
      </c>
      <c r="B273">
        <v>-20.704999999999998</v>
      </c>
      <c r="C273">
        <v>27</v>
      </c>
      <c r="D273">
        <v>6000</v>
      </c>
      <c r="E273">
        <v>198</v>
      </c>
      <c r="F273">
        <f>[1]!wallScanTrans(B273,G244,H244,I244,K244)+J244</f>
        <v>196.10599785044138</v>
      </c>
      <c r="G273">
        <f t="shared" si="3"/>
        <v>1.811739465925586E-2</v>
      </c>
    </row>
    <row r="274" spans="1:7">
      <c r="A274">
        <v>28</v>
      </c>
      <c r="B274">
        <v>-20.765000000000001</v>
      </c>
      <c r="C274">
        <v>27</v>
      </c>
      <c r="D274">
        <v>6000</v>
      </c>
      <c r="E274">
        <v>198</v>
      </c>
      <c r="F274">
        <f>[1]!wallScanTrans(B274,G244,H244,I244,K244)+J244</f>
        <v>196.10599785044138</v>
      </c>
      <c r="G274">
        <f t="shared" si="3"/>
        <v>1.811739465925586E-2</v>
      </c>
    </row>
    <row r="275" spans="1:7">
      <c r="A275">
        <v>29</v>
      </c>
      <c r="B275">
        <v>-20.83</v>
      </c>
      <c r="C275">
        <v>27</v>
      </c>
      <c r="D275">
        <v>6000</v>
      </c>
      <c r="E275">
        <v>149</v>
      </c>
      <c r="F275">
        <f>[1]!wallScanTrans(B275,G244,H244,I244,K244)+J244</f>
        <v>196.10599785044138</v>
      </c>
      <c r="G275">
        <v>0</v>
      </c>
    </row>
    <row r="276" spans="1:7">
      <c r="A276">
        <v>30</v>
      </c>
      <c r="B276">
        <v>-20.895</v>
      </c>
      <c r="C276">
        <v>27</v>
      </c>
      <c r="D276">
        <v>6000</v>
      </c>
      <c r="E276">
        <v>196</v>
      </c>
      <c r="F276">
        <f>[1]!wallScanTrans(B276,G244,H244,I244,K244)+J244</f>
        <v>195.88961451078723</v>
      </c>
      <c r="G276">
        <f t="shared" si="3"/>
        <v>6.2168144024201533E-5</v>
      </c>
    </row>
    <row r="277" spans="1:7">
      <c r="A277">
        <v>31</v>
      </c>
      <c r="B277">
        <v>-20.96</v>
      </c>
      <c r="C277">
        <v>27</v>
      </c>
      <c r="D277">
        <v>6000</v>
      </c>
      <c r="E277">
        <v>195</v>
      </c>
      <c r="F277">
        <f>[1]!wallScanTrans(B277,G244,H244,I244,K244)+J244</f>
        <v>193.5976783788125</v>
      </c>
      <c r="G277">
        <f t="shared" si="3"/>
        <v>1.0084645791025276E-2</v>
      </c>
    </row>
    <row r="278" spans="1:7">
      <c r="A278">
        <v>32</v>
      </c>
      <c r="B278">
        <v>-21.024999999999999</v>
      </c>
      <c r="C278">
        <v>26</v>
      </c>
      <c r="D278">
        <v>6000</v>
      </c>
      <c r="E278">
        <v>155</v>
      </c>
      <c r="F278">
        <f>[1]!wallScanTrans(B278,G244,H244,I244,K244)+J244</f>
        <v>188.80322255810964</v>
      </c>
      <c r="G278">
        <v>0</v>
      </c>
    </row>
    <row r="279" spans="1:7">
      <c r="A279">
        <v>33</v>
      </c>
      <c r="B279">
        <v>-21.085000000000001</v>
      </c>
      <c r="C279">
        <v>26</v>
      </c>
      <c r="D279">
        <v>6000</v>
      </c>
      <c r="E279">
        <v>151</v>
      </c>
      <c r="F279">
        <f>[1]!wallScanTrans(B279,G244,H244,I244,K244)+J244</f>
        <v>182.15639970994999</v>
      </c>
      <c r="G279">
        <v>0</v>
      </c>
    </row>
    <row r="280" spans="1:7">
      <c r="A280">
        <v>34</v>
      </c>
      <c r="B280">
        <v>-21.16</v>
      </c>
      <c r="C280">
        <v>27</v>
      </c>
      <c r="D280">
        <v>6000</v>
      </c>
      <c r="E280">
        <v>172</v>
      </c>
      <c r="F280">
        <f>[1]!wallScanTrans(B280,G244,H244,I244,K244)+J244</f>
        <v>170.84928986591953</v>
      </c>
      <c r="G280">
        <f t="shared" si="3"/>
        <v>7.698452399276118E-3</v>
      </c>
    </row>
    <row r="281" spans="1:7">
      <c r="A281">
        <v>35</v>
      </c>
      <c r="B281">
        <v>-21.22</v>
      </c>
      <c r="C281">
        <v>27</v>
      </c>
      <c r="D281">
        <v>6000</v>
      </c>
      <c r="E281">
        <v>161</v>
      </c>
      <c r="F281">
        <f>[1]!wallScanTrans(B281,G244,H244,I244,K244)+J244</f>
        <v>159.40473696363028</v>
      </c>
      <c r="G281">
        <f t="shared" si="3"/>
        <v>1.5806609659674061E-2</v>
      </c>
    </row>
    <row r="282" spans="1:7">
      <c r="A282">
        <v>36</v>
      </c>
      <c r="B282">
        <v>-21.285</v>
      </c>
      <c r="C282">
        <v>28</v>
      </c>
      <c r="D282">
        <v>6000</v>
      </c>
      <c r="E282">
        <v>146</v>
      </c>
      <c r="F282">
        <f>[1]!wallScanTrans(B282,G244,H244,I244,K244)+J244</f>
        <v>144.73707338800853</v>
      </c>
      <c r="G282">
        <f t="shared" si="3"/>
        <v>1.0924545392303184E-2</v>
      </c>
    </row>
    <row r="283" spans="1:7">
      <c r="A283">
        <v>37</v>
      </c>
      <c r="B283">
        <v>-21.344999999999999</v>
      </c>
      <c r="C283">
        <v>27</v>
      </c>
      <c r="D283">
        <v>6000</v>
      </c>
      <c r="E283">
        <v>126</v>
      </c>
      <c r="F283">
        <f>[1]!wallScanTrans(B283,G244,H244,I244,K244)+J244</f>
        <v>132.06297128128654</v>
      </c>
      <c r="G283">
        <f t="shared" si="3"/>
        <v>0.29174302188655005</v>
      </c>
    </row>
    <row r="284" spans="1:7">
      <c r="A284">
        <v>38</v>
      </c>
      <c r="B284">
        <v>-21.414999999999999</v>
      </c>
      <c r="C284">
        <v>27</v>
      </c>
      <c r="D284">
        <v>6000</v>
      </c>
      <c r="E284">
        <v>118</v>
      </c>
      <c r="F284">
        <f>[1]!wallScanTrans(B284,G244,H244,I244,K244)+J244</f>
        <v>119.97154002668975</v>
      </c>
      <c r="G284">
        <f t="shared" si="3"/>
        <v>3.2940424379998536E-2</v>
      </c>
    </row>
    <row r="285" spans="1:7">
      <c r="A285">
        <v>39</v>
      </c>
      <c r="B285">
        <v>-21.475000000000001</v>
      </c>
      <c r="C285">
        <v>27</v>
      </c>
      <c r="D285">
        <v>6000</v>
      </c>
      <c r="E285">
        <v>116</v>
      </c>
      <c r="F285">
        <f>[1]!wallScanTrans(B285,G244,H244,I244,K244)+J244</f>
        <v>111.91747426838883</v>
      </c>
      <c r="G285">
        <f t="shared" si="3"/>
        <v>0.14368117542471828</v>
      </c>
    </row>
    <row r="286" spans="1:7">
      <c r="A286">
        <v>40</v>
      </c>
      <c r="B286">
        <v>-21.545000000000002</v>
      </c>
      <c r="C286">
        <v>27</v>
      </c>
      <c r="D286">
        <v>6000</v>
      </c>
      <c r="E286">
        <v>109</v>
      </c>
      <c r="F286">
        <f>[1]!wallScanTrans(B286,G244,H244,I244,K244)+J244</f>
        <v>105.21608542028409</v>
      </c>
      <c r="G286">
        <f t="shared" si="3"/>
        <v>0.13135788574850135</v>
      </c>
    </row>
    <row r="287" spans="1:7">
      <c r="A287">
        <v>41</v>
      </c>
      <c r="B287">
        <v>-21.614999999999998</v>
      </c>
      <c r="C287">
        <v>26</v>
      </c>
      <c r="D287">
        <v>6000</v>
      </c>
      <c r="E287">
        <v>100</v>
      </c>
      <c r="F287">
        <f>[1]!wallScanTrans(B287,G244,H244,I244,K244)+J244</f>
        <v>101.41702709875204</v>
      </c>
      <c r="G287">
        <f t="shared" si="3"/>
        <v>2.0079657985976346E-2</v>
      </c>
    </row>
    <row r="288" spans="1:7">
      <c r="A288">
        <v>42</v>
      </c>
      <c r="B288">
        <v>-21.684999999999999</v>
      </c>
      <c r="C288">
        <v>27</v>
      </c>
      <c r="D288">
        <v>6000</v>
      </c>
      <c r="E288">
        <v>103</v>
      </c>
      <c r="F288">
        <f>[1]!wallScanTrans(B288,G244,H244,I244,K244)+J244</f>
        <v>100.46734170584304</v>
      </c>
      <c r="G288">
        <f t="shared" si="3"/>
        <v>6.2275320727786805E-2</v>
      </c>
    </row>
    <row r="289" spans="1:7">
      <c r="A289">
        <v>43</v>
      </c>
      <c r="B289">
        <v>-21.734999999999999</v>
      </c>
      <c r="C289">
        <v>26</v>
      </c>
      <c r="D289">
        <v>6000</v>
      </c>
      <c r="E289">
        <v>105</v>
      </c>
      <c r="F289">
        <f>[1]!wallScanTrans(B289,G244,H244,I244,K244)+J244</f>
        <v>100.46734170584304</v>
      </c>
      <c r="G289">
        <f t="shared" si="3"/>
        <v>0.19566658296752268</v>
      </c>
    </row>
    <row r="290" spans="1:7">
      <c r="A290">
        <v>44</v>
      </c>
      <c r="B290">
        <v>-21.805</v>
      </c>
      <c r="C290">
        <v>27</v>
      </c>
      <c r="D290">
        <v>6000</v>
      </c>
      <c r="E290">
        <v>93</v>
      </c>
      <c r="F290">
        <f>[1]!wallScanTrans(B290,G244,H244,I244,K244)+J244</f>
        <v>100.46734170584304</v>
      </c>
      <c r="G290">
        <f t="shared" si="3"/>
        <v>0.59958271130992313</v>
      </c>
    </row>
    <row r="291" spans="1:7">
      <c r="A291">
        <v>45</v>
      </c>
      <c r="B291">
        <v>-21.875</v>
      </c>
      <c r="C291">
        <v>27</v>
      </c>
      <c r="D291">
        <v>6000</v>
      </c>
      <c r="E291">
        <v>98</v>
      </c>
      <c r="F291">
        <f>[1]!wallScanTrans(B291,G244,H244,I244,K244)+J244</f>
        <v>100.46734170584304</v>
      </c>
      <c r="G291">
        <f t="shared" si="3"/>
        <v>6.212015401420861E-2</v>
      </c>
    </row>
    <row r="292" spans="1:7">
      <c r="A292">
        <v>46</v>
      </c>
      <c r="B292">
        <v>-21.934999999999999</v>
      </c>
      <c r="C292">
        <v>27</v>
      </c>
      <c r="D292">
        <v>6000</v>
      </c>
      <c r="E292">
        <v>91</v>
      </c>
      <c r="F292">
        <f>[1]!wallScanTrans(B292,G244,H244,I244,K244)+J244</f>
        <v>100.46734170584304</v>
      </c>
      <c r="G292">
        <f t="shared" si="3"/>
        <v>0.98495119752961535</v>
      </c>
    </row>
    <row r="293" spans="1:7">
      <c r="A293">
        <v>47</v>
      </c>
      <c r="B293">
        <v>-21.995000000000001</v>
      </c>
      <c r="C293">
        <v>27</v>
      </c>
      <c r="D293">
        <v>6000</v>
      </c>
      <c r="E293">
        <v>91</v>
      </c>
      <c r="F293">
        <f>[1]!wallScanTrans(B293,G244,H244,I244,K244)+J244</f>
        <v>100.46734170584304</v>
      </c>
      <c r="G293">
        <f t="shared" si="3"/>
        <v>0.98495119752961535</v>
      </c>
    </row>
    <row r="294" spans="1:7">
      <c r="A294">
        <v>48</v>
      </c>
      <c r="B294">
        <v>-22.07</v>
      </c>
      <c r="C294">
        <v>27</v>
      </c>
      <c r="D294">
        <v>6000</v>
      </c>
      <c r="E294">
        <v>104</v>
      </c>
      <c r="F294">
        <f>[1]!wallScanTrans(B294,G244,H244,I244,K244)+J244</f>
        <v>100.46734170584304</v>
      </c>
      <c r="G294">
        <f t="shared" si="3"/>
        <v>0.11999687137765348</v>
      </c>
    </row>
    <row r="295" spans="1:7">
      <c r="A295">
        <v>49</v>
      </c>
      <c r="B295">
        <v>-22.135000000000002</v>
      </c>
      <c r="C295">
        <v>27</v>
      </c>
      <c r="D295">
        <v>6000</v>
      </c>
      <c r="E295">
        <v>103</v>
      </c>
      <c r="F295">
        <f>[1]!wallScanTrans(B295,G244,H244,I244,K244)+J244</f>
        <v>100.46734170584304</v>
      </c>
      <c r="G295">
        <f t="shared" si="3"/>
        <v>6.2275320727786805E-2</v>
      </c>
    </row>
    <row r="296" spans="1:7">
      <c r="A296">
        <v>50</v>
      </c>
      <c r="B296">
        <v>-22.19</v>
      </c>
      <c r="C296">
        <v>27</v>
      </c>
      <c r="D296">
        <v>6000</v>
      </c>
      <c r="E296">
        <v>98</v>
      </c>
      <c r="F296">
        <f>[1]!wallScanTrans(B296,G244,H244,I244,K244)+J244</f>
        <v>100.46734170584304</v>
      </c>
      <c r="G296">
        <f t="shared" si="3"/>
        <v>6.212015401420861E-2</v>
      </c>
    </row>
    <row r="297" spans="1:7">
      <c r="A297">
        <v>51</v>
      </c>
      <c r="B297">
        <v>-22.26</v>
      </c>
      <c r="C297">
        <v>26</v>
      </c>
      <c r="D297">
        <v>6000</v>
      </c>
      <c r="E297">
        <v>110</v>
      </c>
      <c r="F297">
        <f>[1]!wallScanTrans(B297,G244,H244,I244,K244)+J244</f>
        <v>100.46734170584304</v>
      </c>
      <c r="G297">
        <f t="shared" si="3"/>
        <v>0.82610521957417704</v>
      </c>
    </row>
    <row r="298" spans="1:7">
      <c r="A298">
        <v>52</v>
      </c>
      <c r="B298">
        <v>-22.33</v>
      </c>
      <c r="C298">
        <v>27</v>
      </c>
      <c r="D298">
        <v>6000</v>
      </c>
      <c r="E298">
        <v>113</v>
      </c>
      <c r="F298">
        <f>[1]!wallScanTrans(B298,G244,H244,I244,K244)+J244</f>
        <v>100.46734170584304</v>
      </c>
      <c r="G298">
        <f t="shared" si="3"/>
        <v>1.3899780877708074</v>
      </c>
    </row>
    <row r="299" spans="1:7">
      <c r="A299" t="s">
        <v>0</v>
      </c>
    </row>
    <row r="300" spans="1:7">
      <c r="A300" t="s">
        <v>0</v>
      </c>
    </row>
    <row r="301" spans="1:7">
      <c r="A301" t="s">
        <v>0</v>
      </c>
    </row>
    <row r="302" spans="1:7">
      <c r="A302" t="s">
        <v>0</v>
      </c>
    </row>
    <row r="303" spans="1:7">
      <c r="A303" t="s">
        <v>20</v>
      </c>
    </row>
    <row r="304" spans="1:7">
      <c r="A304" t="s">
        <v>13</v>
      </c>
    </row>
    <row r="305" spans="1:11">
      <c r="A305" t="s">
        <v>3</v>
      </c>
    </row>
    <row r="306" spans="1:11">
      <c r="A306" t="s">
        <v>4</v>
      </c>
    </row>
    <row r="307" spans="1:11">
      <c r="A307" t="s">
        <v>5</v>
      </c>
    </row>
    <row r="308" spans="1:11">
      <c r="A308" t="s">
        <v>6</v>
      </c>
    </row>
    <row r="309" spans="1:11">
      <c r="A309" t="s">
        <v>7</v>
      </c>
    </row>
    <row r="310" spans="1:11">
      <c r="A310" t="s">
        <v>21</v>
      </c>
    </row>
    <row r="311" spans="1:11">
      <c r="A311" t="s">
        <v>9</v>
      </c>
    </row>
    <row r="312" spans="1:11">
      <c r="A312" t="s">
        <v>10</v>
      </c>
      <c r="G312" t="s">
        <v>70</v>
      </c>
      <c r="H312" t="s">
        <v>71</v>
      </c>
      <c r="I312" t="s">
        <v>72</v>
      </c>
      <c r="J312" t="s">
        <v>73</v>
      </c>
      <c r="K312" t="s">
        <v>29</v>
      </c>
    </row>
    <row r="313" spans="1:11">
      <c r="A313" t="s">
        <v>11</v>
      </c>
      <c r="G313">
        <v>87.582716607250291</v>
      </c>
      <c r="H313">
        <v>-20.545931822156788</v>
      </c>
      <c r="I313">
        <v>0.49426361758657211</v>
      </c>
      <c r="J313">
        <v>99.680982073266534</v>
      </c>
      <c r="K313">
        <v>90</v>
      </c>
    </row>
    <row r="314" spans="1:11">
      <c r="A314" t="s">
        <v>0</v>
      </c>
    </row>
    <row r="315" spans="1:11">
      <c r="A315" t="s">
        <v>50</v>
      </c>
      <c r="B315" t="s">
        <v>43</v>
      </c>
      <c r="C315" t="s">
        <v>32</v>
      </c>
      <c r="D315" t="s">
        <v>49</v>
      </c>
      <c r="E315" t="s">
        <v>48</v>
      </c>
      <c r="F315" t="s">
        <v>68</v>
      </c>
      <c r="G315" t="s">
        <v>69</v>
      </c>
      <c r="H315" t="s">
        <v>79</v>
      </c>
    </row>
    <row r="316" spans="1:11">
      <c r="A316">
        <v>1</v>
      </c>
      <c r="B316">
        <v>-18.995000000000001</v>
      </c>
      <c r="C316">
        <v>27</v>
      </c>
      <c r="D316">
        <v>6000</v>
      </c>
      <c r="E316">
        <v>175</v>
      </c>
      <c r="F316">
        <f>[1]!wallScanTrans(B316,G313,H313,I313,K313)+J313</f>
        <v>187.26369868051682</v>
      </c>
      <c r="G316">
        <f>(F316-E316)^2/E316</f>
        <v>0.85941888758005769</v>
      </c>
      <c r="H316">
        <f>SUM(G316:G367)/(COUNT(G316:G367)-4)</f>
        <v>0.9444292793546748</v>
      </c>
    </row>
    <row r="317" spans="1:11">
      <c r="A317">
        <v>2</v>
      </c>
      <c r="B317">
        <v>-19.07</v>
      </c>
      <c r="C317">
        <v>28</v>
      </c>
      <c r="D317">
        <v>6000</v>
      </c>
      <c r="E317">
        <v>186</v>
      </c>
      <c r="F317">
        <f>[1]!wallScanTrans(B317,G313,H313,I313,K313)+J313</f>
        <v>187.26369868051682</v>
      </c>
      <c r="G317">
        <f t="shared" ref="G317:G354" si="4">(F317-E317)^2/E317</f>
        <v>8.5856685760213134E-3</v>
      </c>
    </row>
    <row r="318" spans="1:11">
      <c r="A318">
        <v>3</v>
      </c>
      <c r="B318">
        <v>-19.13</v>
      </c>
      <c r="C318">
        <v>26</v>
      </c>
      <c r="D318">
        <v>6000</v>
      </c>
      <c r="E318">
        <v>148</v>
      </c>
      <c r="F318">
        <f>[1]!wallScanTrans(B318,G313,H313,I313,K313)+J313</f>
        <v>187.26369868051682</v>
      </c>
      <c r="G318">
        <f t="shared" si="4"/>
        <v>10.41647320320553</v>
      </c>
    </row>
    <row r="319" spans="1:11">
      <c r="A319">
        <v>4</v>
      </c>
      <c r="B319">
        <v>-19.2</v>
      </c>
      <c r="C319">
        <v>27</v>
      </c>
      <c r="D319">
        <v>6000</v>
      </c>
      <c r="E319">
        <v>177</v>
      </c>
      <c r="F319">
        <f>[1]!wallScanTrans(B319,G313,H313,I313,K313)+J313</f>
        <v>187.26369868051682</v>
      </c>
      <c r="G319">
        <f t="shared" si="4"/>
        <v>0.59516107686125885</v>
      </c>
    </row>
    <row r="320" spans="1:11">
      <c r="A320">
        <v>5</v>
      </c>
      <c r="B320">
        <v>-19.27</v>
      </c>
      <c r="C320">
        <v>27</v>
      </c>
      <c r="D320">
        <v>6000</v>
      </c>
      <c r="E320">
        <v>190</v>
      </c>
      <c r="F320">
        <f>[1]!wallScanTrans(B320,G313,H313,I313,K313)+J313</f>
        <v>187.26369868051682</v>
      </c>
      <c r="G320">
        <f t="shared" si="4"/>
        <v>3.9407078478975607E-2</v>
      </c>
    </row>
    <row r="321" spans="1:7">
      <c r="A321">
        <v>6</v>
      </c>
      <c r="B321">
        <v>-19.34</v>
      </c>
      <c r="C321">
        <v>26</v>
      </c>
      <c r="D321">
        <v>6000</v>
      </c>
      <c r="E321">
        <v>215</v>
      </c>
      <c r="F321">
        <f>[1]!wallScanTrans(B321,G313,H313,I313,K313)+J313</f>
        <v>187.26369868051682</v>
      </c>
      <c r="G321">
        <f t="shared" si="4"/>
        <v>3.5781507483030892</v>
      </c>
    </row>
    <row r="322" spans="1:7">
      <c r="A322">
        <v>7</v>
      </c>
      <c r="B322">
        <v>-19.395</v>
      </c>
      <c r="C322">
        <v>27</v>
      </c>
      <c r="D322">
        <v>6000</v>
      </c>
      <c r="E322">
        <v>203</v>
      </c>
      <c r="F322">
        <f>[1]!wallScanTrans(B322,G313,H313,I313,K313)+J313</f>
        <v>187.26369868051682</v>
      </c>
      <c r="G322">
        <f t="shared" si="4"/>
        <v>1.2198580257023048</v>
      </c>
    </row>
    <row r="323" spans="1:7">
      <c r="A323">
        <v>8</v>
      </c>
      <c r="B323">
        <v>-19.46</v>
      </c>
      <c r="C323">
        <v>26</v>
      </c>
      <c r="D323">
        <v>6000</v>
      </c>
      <c r="E323">
        <v>194</v>
      </c>
      <c r="F323">
        <f>[1]!wallScanTrans(B323,G313,H313,I313,K313)+J313</f>
        <v>187.26369868051682</v>
      </c>
      <c r="G323">
        <f t="shared" si="4"/>
        <v>0.23390595601479777</v>
      </c>
    </row>
    <row r="324" spans="1:7">
      <c r="A324">
        <v>9</v>
      </c>
      <c r="B324">
        <v>-19.53</v>
      </c>
      <c r="C324">
        <v>27</v>
      </c>
      <c r="D324">
        <v>6000</v>
      </c>
      <c r="E324">
        <v>189</v>
      </c>
      <c r="F324">
        <f>[1]!wallScanTrans(B324,G313,H313,I313,K313)+J313</f>
        <v>187.26369868051682</v>
      </c>
      <c r="G324">
        <f t="shared" si="4"/>
        <v>1.5951017312375741E-2</v>
      </c>
    </row>
    <row r="325" spans="1:7">
      <c r="A325">
        <v>10</v>
      </c>
      <c r="B325">
        <v>-19.59</v>
      </c>
      <c r="C325">
        <v>27</v>
      </c>
      <c r="D325">
        <v>6000</v>
      </c>
      <c r="E325">
        <v>208</v>
      </c>
      <c r="F325">
        <f>[1]!wallScanTrans(B325,G313,H313,I313,K313)+J313</f>
        <v>187.26369868051682</v>
      </c>
      <c r="G325">
        <f t="shared" si="4"/>
        <v>2.0672797712134598</v>
      </c>
    </row>
    <row r="326" spans="1:7">
      <c r="A326">
        <v>11</v>
      </c>
      <c r="B326">
        <v>-19.655000000000001</v>
      </c>
      <c r="C326">
        <v>27</v>
      </c>
      <c r="D326">
        <v>6000</v>
      </c>
      <c r="E326">
        <v>216</v>
      </c>
      <c r="F326">
        <f>[1]!wallScanTrans(B326,G313,H313,I313,K313)+J313</f>
        <v>187.26369868051682</v>
      </c>
      <c r="G326">
        <f t="shared" si="4"/>
        <v>3.8230324700191227</v>
      </c>
    </row>
    <row r="327" spans="1:7">
      <c r="A327">
        <v>12</v>
      </c>
      <c r="B327">
        <v>-19.72</v>
      </c>
      <c r="C327">
        <v>26</v>
      </c>
      <c r="D327">
        <v>6000</v>
      </c>
      <c r="E327">
        <v>183</v>
      </c>
      <c r="F327">
        <f>[1]!wallScanTrans(B327,G313,H313,I313,K313)+J313</f>
        <v>187.26369868051682</v>
      </c>
      <c r="G327">
        <f t="shared" si="4"/>
        <v>9.9339488733556913E-2</v>
      </c>
    </row>
    <row r="328" spans="1:7">
      <c r="A328">
        <v>13</v>
      </c>
      <c r="B328">
        <v>-19.79</v>
      </c>
      <c r="C328">
        <v>27</v>
      </c>
      <c r="D328">
        <v>6000</v>
      </c>
      <c r="E328">
        <v>189</v>
      </c>
      <c r="F328">
        <f>[1]!wallScanTrans(B328,G313,H313,I313,K313)+J313</f>
        <v>187.26369868051682</v>
      </c>
      <c r="G328">
        <f t="shared" si="4"/>
        <v>1.5951017312375741E-2</v>
      </c>
    </row>
    <row r="329" spans="1:7">
      <c r="A329">
        <v>14</v>
      </c>
      <c r="B329">
        <v>-19.850000000000001</v>
      </c>
      <c r="C329">
        <v>27</v>
      </c>
      <c r="D329">
        <v>6000</v>
      </c>
      <c r="E329">
        <v>184</v>
      </c>
      <c r="F329">
        <f>[1]!wallScanTrans(B329,G313,H313,I313,K313)+J313</f>
        <v>187.26369868051682</v>
      </c>
      <c r="G329">
        <f t="shared" si="4"/>
        <v>5.7889831941343825E-2</v>
      </c>
    </row>
    <row r="330" spans="1:7">
      <c r="A330">
        <v>15</v>
      </c>
      <c r="B330">
        <v>-19.920000000000002</v>
      </c>
      <c r="C330">
        <v>26</v>
      </c>
      <c r="D330">
        <v>6000</v>
      </c>
      <c r="E330">
        <v>176</v>
      </c>
      <c r="F330">
        <f>[1]!wallScanTrans(B330,G313,H313,I313,K313)+J313</f>
        <v>187.26369868051682</v>
      </c>
      <c r="G330">
        <f t="shared" si="4"/>
        <v>0.72085743162202531</v>
      </c>
    </row>
    <row r="331" spans="1:7">
      <c r="A331">
        <v>16</v>
      </c>
      <c r="B331">
        <v>-19.989999999999998</v>
      </c>
      <c r="C331">
        <v>27</v>
      </c>
      <c r="D331">
        <v>6000</v>
      </c>
      <c r="E331">
        <v>182</v>
      </c>
      <c r="F331">
        <f>[1]!wallScanTrans(B331,G313,H313,I313,K313)+J313</f>
        <v>187.26369868051682</v>
      </c>
      <c r="G331">
        <f t="shared" si="4"/>
        <v>0.15223364724876134</v>
      </c>
    </row>
    <row r="332" spans="1:7">
      <c r="A332">
        <v>17</v>
      </c>
      <c r="B332">
        <v>-20.05</v>
      </c>
      <c r="C332">
        <v>27</v>
      </c>
      <c r="D332">
        <v>6000</v>
      </c>
      <c r="E332">
        <v>204</v>
      </c>
      <c r="F332">
        <f>[1]!wallScanTrans(B332,G313,H313,I313,K313)+J313</f>
        <v>187.26369868051682</v>
      </c>
      <c r="G332">
        <f t="shared" si="4"/>
        <v>1.3730577541986975</v>
      </c>
    </row>
    <row r="333" spans="1:7">
      <c r="A333">
        <v>18</v>
      </c>
      <c r="B333">
        <v>-20.114999999999998</v>
      </c>
      <c r="C333">
        <v>27</v>
      </c>
      <c r="D333">
        <v>6000</v>
      </c>
      <c r="E333">
        <v>193</v>
      </c>
      <c r="F333">
        <f>[1]!wallScanTrans(B333,G313,H313,I313,K313)+J313</f>
        <v>187.26369868051682</v>
      </c>
      <c r="G333">
        <f t="shared" si="4"/>
        <v>0.17049301983370163</v>
      </c>
    </row>
    <row r="334" spans="1:7">
      <c r="A334">
        <v>19</v>
      </c>
      <c r="B334">
        <v>-20.18</v>
      </c>
      <c r="C334">
        <v>27</v>
      </c>
      <c r="D334">
        <v>6000</v>
      </c>
      <c r="E334">
        <v>182</v>
      </c>
      <c r="F334">
        <f>[1]!wallScanTrans(B334,G313,H313,I313,K313)+J313</f>
        <v>187.26369868051682</v>
      </c>
      <c r="G334">
        <f t="shared" si="4"/>
        <v>0.15223364724876134</v>
      </c>
    </row>
    <row r="335" spans="1:7">
      <c r="A335">
        <v>20</v>
      </c>
      <c r="B335">
        <v>-20.25</v>
      </c>
      <c r="C335">
        <v>27</v>
      </c>
      <c r="D335">
        <v>6000</v>
      </c>
      <c r="E335">
        <v>168</v>
      </c>
      <c r="F335">
        <f>[1]!wallScanTrans(B335,G313,H313,I313,K313)+J313</f>
        <v>186.23504602304132</v>
      </c>
      <c r="G335">
        <f t="shared" si="4"/>
        <v>1.9792672825144946</v>
      </c>
    </row>
    <row r="336" spans="1:7">
      <c r="A336">
        <v>21</v>
      </c>
      <c r="B336">
        <v>-20.309999999999999</v>
      </c>
      <c r="C336">
        <v>27</v>
      </c>
      <c r="D336">
        <v>6000</v>
      </c>
      <c r="E336">
        <v>180</v>
      </c>
      <c r="F336">
        <f>[1]!wallScanTrans(B336,G313,H313,I313,K313)+J313</f>
        <v>182.63996632907157</v>
      </c>
      <c r="G336">
        <f t="shared" si="4"/>
        <v>3.871901232573121E-2</v>
      </c>
    </row>
    <row r="337" spans="1:7">
      <c r="A337">
        <v>22</v>
      </c>
      <c r="B337">
        <v>-20.375</v>
      </c>
      <c r="C337">
        <v>26</v>
      </c>
      <c r="D337">
        <v>6000</v>
      </c>
      <c r="E337">
        <v>190</v>
      </c>
      <c r="F337">
        <f>[1]!wallScanTrans(B337,G313,H313,I313,K313)+J313</f>
        <v>175.83240391088248</v>
      </c>
      <c r="G337">
        <f t="shared" si="4"/>
        <v>1.0564251523388324</v>
      </c>
    </row>
    <row r="338" spans="1:7">
      <c r="A338">
        <v>23</v>
      </c>
      <c r="B338">
        <v>-20.440000000000001</v>
      </c>
      <c r="C338">
        <v>27</v>
      </c>
      <c r="D338">
        <v>6000</v>
      </c>
      <c r="E338">
        <v>172</v>
      </c>
      <c r="F338">
        <f>[1]!wallScanTrans(B338,G313,H313,I313,K313)+J313</f>
        <v>165.9954330329827</v>
      </c>
      <c r="G338">
        <f t="shared" si="4"/>
        <v>0.20962107244997266</v>
      </c>
    </row>
    <row r="339" spans="1:7">
      <c r="A339">
        <v>24</v>
      </c>
      <c r="B339">
        <v>-20.51</v>
      </c>
      <c r="C339">
        <v>27</v>
      </c>
      <c r="D339">
        <v>6000</v>
      </c>
      <c r="E339">
        <v>151</v>
      </c>
      <c r="F339">
        <f>[1]!wallScanTrans(B339,G313,H313,I313,K313)+J313</f>
        <v>152.01385375095302</v>
      </c>
      <c r="G339">
        <f t="shared" si="4"/>
        <v>6.8072809822616182E-3</v>
      </c>
    </row>
    <row r="340" spans="1:7">
      <c r="A340">
        <v>25</v>
      </c>
      <c r="B340">
        <v>-20.57</v>
      </c>
      <c r="C340">
        <v>27</v>
      </c>
      <c r="D340">
        <v>6000</v>
      </c>
      <c r="E340">
        <v>129</v>
      </c>
      <c r="F340">
        <f>[1]!wallScanTrans(B340,G313,H313,I313,K313)+J313</f>
        <v>137.64861911831653</v>
      </c>
      <c r="G340">
        <f t="shared" si="4"/>
        <v>0.57983420661790874</v>
      </c>
    </row>
    <row r="341" spans="1:7">
      <c r="A341">
        <v>26</v>
      </c>
      <c r="B341">
        <v>-20.63</v>
      </c>
      <c r="C341">
        <v>26</v>
      </c>
      <c r="D341">
        <v>6000</v>
      </c>
      <c r="E341">
        <v>129</v>
      </c>
      <c r="F341">
        <f>[1]!wallScanTrans(B341,G313,H313,I313,K313)+J313</f>
        <v>124.93891433953772</v>
      </c>
      <c r="G341">
        <f t="shared" si="4"/>
        <v>0.12784819179544477</v>
      </c>
    </row>
    <row r="342" spans="1:7">
      <c r="A342">
        <v>27</v>
      </c>
      <c r="B342">
        <v>-20.704999999999998</v>
      </c>
      <c r="C342">
        <v>27</v>
      </c>
      <c r="D342">
        <v>6000</v>
      </c>
      <c r="E342">
        <v>107</v>
      </c>
      <c r="F342">
        <f>[1]!wallScanTrans(B342,G313,H313,I313,K313)+J313</f>
        <v>112.68169586956319</v>
      </c>
      <c r="G342">
        <f t="shared" si="4"/>
        <v>0.30169783134776978</v>
      </c>
    </row>
    <row r="343" spans="1:7">
      <c r="A343">
        <v>28</v>
      </c>
      <c r="B343">
        <v>-20.765000000000001</v>
      </c>
      <c r="C343">
        <v>28</v>
      </c>
      <c r="D343">
        <v>6000</v>
      </c>
      <c r="E343">
        <v>117</v>
      </c>
      <c r="F343">
        <f>[1]!wallScanTrans(B343,G313,H313,I313,K313)+J313</f>
        <v>105.77985109638269</v>
      </c>
      <c r="G343">
        <f t="shared" si="4"/>
        <v>1.0759977899089301</v>
      </c>
    </row>
    <row r="344" spans="1:7">
      <c r="A344">
        <v>29</v>
      </c>
      <c r="B344">
        <v>-20.83</v>
      </c>
      <c r="C344">
        <v>26</v>
      </c>
      <c r="D344">
        <v>6000</v>
      </c>
      <c r="E344">
        <v>99</v>
      </c>
      <c r="F344">
        <f>[1]!wallScanTrans(B344,G313,H313,I313,K313)+J313</f>
        <v>101.21574534182589</v>
      </c>
      <c r="G344">
        <f t="shared" si="4"/>
        <v>4.9591186058819674E-2</v>
      </c>
    </row>
    <row r="345" spans="1:7">
      <c r="A345">
        <v>30</v>
      </c>
      <c r="B345">
        <v>-20.89</v>
      </c>
      <c r="C345">
        <v>27</v>
      </c>
      <c r="D345">
        <v>6000</v>
      </c>
      <c r="E345">
        <v>105</v>
      </c>
      <c r="F345">
        <f>[1]!wallScanTrans(B345,G313,H313,I313,K313)+J313</f>
        <v>99.691548721977853</v>
      </c>
      <c r="G345">
        <f t="shared" si="4"/>
        <v>0.26837766639176164</v>
      </c>
    </row>
    <row r="346" spans="1:7">
      <c r="A346">
        <v>31</v>
      </c>
      <c r="B346">
        <v>-20.965</v>
      </c>
      <c r="C346">
        <v>27</v>
      </c>
      <c r="D346">
        <v>6000</v>
      </c>
      <c r="E346">
        <v>107</v>
      </c>
      <c r="F346">
        <f>[1]!wallScanTrans(B346,G313,H313,I313,K313)+J313</f>
        <v>99.680982073266534</v>
      </c>
      <c r="G346">
        <f t="shared" si="4"/>
        <v>0.50063573282098917</v>
      </c>
    </row>
    <row r="347" spans="1:7">
      <c r="A347">
        <v>32</v>
      </c>
      <c r="B347">
        <v>-21.02</v>
      </c>
      <c r="C347">
        <v>27</v>
      </c>
      <c r="D347">
        <v>6000</v>
      </c>
      <c r="E347">
        <v>109</v>
      </c>
      <c r="F347">
        <f>[1]!wallScanTrans(B347,G313,H313,I313,K313)+J313</f>
        <v>99.680982073266534</v>
      </c>
      <c r="G347">
        <f t="shared" si="4"/>
        <v>0.79673481760348352</v>
      </c>
    </row>
    <row r="348" spans="1:7">
      <c r="A348">
        <v>33</v>
      </c>
      <c r="B348">
        <v>-21.085000000000001</v>
      </c>
      <c r="C348">
        <v>26</v>
      </c>
      <c r="D348">
        <v>6000</v>
      </c>
      <c r="E348">
        <v>92</v>
      </c>
      <c r="F348">
        <f>[1]!wallScanTrans(B348,G313,H313,I313,K313)+J313</f>
        <v>99.680982073266534</v>
      </c>
      <c r="G348">
        <f t="shared" si="4"/>
        <v>0.64127701749828114</v>
      </c>
    </row>
    <row r="349" spans="1:7">
      <c r="A349">
        <v>34</v>
      </c>
      <c r="B349">
        <v>-21.16</v>
      </c>
      <c r="C349">
        <v>27</v>
      </c>
      <c r="D349">
        <v>6000</v>
      </c>
      <c r="E349">
        <v>107</v>
      </c>
      <c r="F349">
        <f>[1]!wallScanTrans(B349,G313,H313,I313,K313)+J313</f>
        <v>99.680982073266534</v>
      </c>
      <c r="G349">
        <f t="shared" si="4"/>
        <v>0.50063573282098917</v>
      </c>
    </row>
    <row r="350" spans="1:7">
      <c r="A350">
        <v>35</v>
      </c>
      <c r="B350">
        <v>-21.215</v>
      </c>
      <c r="C350">
        <v>27</v>
      </c>
      <c r="D350">
        <v>6000</v>
      </c>
      <c r="E350">
        <v>95</v>
      </c>
      <c r="F350">
        <f>[1]!wallScanTrans(B350,G313,H313,I313,K313)+J313</f>
        <v>99.680982073266534</v>
      </c>
      <c r="G350">
        <f t="shared" si="4"/>
        <v>0.2306483491604491</v>
      </c>
    </row>
    <row r="351" spans="1:7">
      <c r="A351">
        <v>36</v>
      </c>
      <c r="B351">
        <v>-21.285</v>
      </c>
      <c r="C351">
        <v>26</v>
      </c>
      <c r="D351">
        <v>6000</v>
      </c>
      <c r="E351">
        <v>113</v>
      </c>
      <c r="F351">
        <f>[1]!wallScanTrans(B351,G313,H313,I313,K313)+J313</f>
        <v>99.680982073266534</v>
      </c>
      <c r="G351">
        <f t="shared" si="4"/>
        <v>1.5698782171030745</v>
      </c>
    </row>
    <row r="352" spans="1:7">
      <c r="A352">
        <v>37</v>
      </c>
      <c r="B352">
        <v>-21.344999999999999</v>
      </c>
      <c r="C352">
        <v>27</v>
      </c>
      <c r="D352">
        <v>6000</v>
      </c>
      <c r="E352">
        <v>98</v>
      </c>
      <c r="F352">
        <f>[1]!wallScanTrans(B352,G313,H313,I313,K313)+J313</f>
        <v>99.680982073266534</v>
      </c>
      <c r="G352">
        <f t="shared" si="4"/>
        <v>2.8833680924933228E-2</v>
      </c>
    </row>
    <row r="353" spans="1:7">
      <c r="A353">
        <v>38</v>
      </c>
      <c r="B353">
        <v>-21.414999999999999</v>
      </c>
      <c r="C353">
        <v>27</v>
      </c>
      <c r="D353">
        <v>6000</v>
      </c>
      <c r="E353">
        <v>104</v>
      </c>
      <c r="F353">
        <f>[1]!wallScanTrans(B353,G313,H313,I313,K313)+J313</f>
        <v>99.680982073266534</v>
      </c>
      <c r="G353">
        <f t="shared" si="4"/>
        <v>0.17936457549466389</v>
      </c>
    </row>
    <row r="354" spans="1:7">
      <c r="A354">
        <v>39</v>
      </c>
      <c r="B354">
        <v>-21.475000000000001</v>
      </c>
      <c r="C354">
        <v>27</v>
      </c>
      <c r="D354">
        <v>6000</v>
      </c>
      <c r="E354">
        <v>88</v>
      </c>
      <c r="F354">
        <f>[1]!wallScanTrans(B354,G313,H313,I313,K313)+J313</f>
        <v>99.680982073266534</v>
      </c>
      <c r="G354">
        <f t="shared" si="4"/>
        <v>1.5505152522269789</v>
      </c>
    </row>
    <row r="355" spans="1:7">
      <c r="A355">
        <v>40</v>
      </c>
      <c r="B355">
        <v>-21.545000000000002</v>
      </c>
      <c r="C355">
        <v>27</v>
      </c>
      <c r="D355">
        <v>6000</v>
      </c>
      <c r="E355">
        <v>99</v>
      </c>
      <c r="F355">
        <f>[1]!wallScanTrans(B355,G313,H313,I313,K313)+J313</f>
        <v>99.680982073266534</v>
      </c>
      <c r="G355">
        <f t="shared" ref="G349:G367" si="5">(F355-E355)^2/E355</f>
        <v>4.6842079203069454E-3</v>
      </c>
    </row>
    <row r="356" spans="1:7">
      <c r="A356">
        <v>41</v>
      </c>
      <c r="B356">
        <v>-21.614999999999998</v>
      </c>
      <c r="C356">
        <v>27</v>
      </c>
      <c r="D356">
        <v>6000</v>
      </c>
      <c r="E356">
        <v>100</v>
      </c>
      <c r="F356">
        <f>[1]!wallScanTrans(B356,G313,H313,I313,K313)+J313</f>
        <v>99.680982073266534</v>
      </c>
      <c r="G356">
        <f t="shared" si="5"/>
        <v>1.0177243757731884E-3</v>
      </c>
    </row>
    <row r="357" spans="1:7">
      <c r="A357">
        <v>42</v>
      </c>
      <c r="B357">
        <v>-21.675000000000001</v>
      </c>
      <c r="C357">
        <v>27</v>
      </c>
      <c r="D357">
        <v>6000</v>
      </c>
      <c r="E357">
        <v>98</v>
      </c>
      <c r="F357">
        <f>[1]!wallScanTrans(B357,G313,H313,I313,K313)+J313</f>
        <v>99.680982073266534</v>
      </c>
      <c r="G357">
        <f t="shared" si="5"/>
        <v>2.8833680924933228E-2</v>
      </c>
    </row>
    <row r="358" spans="1:7">
      <c r="A358">
        <v>43</v>
      </c>
      <c r="B358">
        <v>-21.74</v>
      </c>
      <c r="C358">
        <v>26</v>
      </c>
      <c r="D358">
        <v>6000</v>
      </c>
      <c r="E358">
        <v>112</v>
      </c>
      <c r="F358">
        <f>[1]!wallScanTrans(B358,G313,H313,I313,K313)+J313</f>
        <v>99.680982073266534</v>
      </c>
      <c r="G358">
        <f t="shared" si="5"/>
        <v>1.354983952492683</v>
      </c>
    </row>
    <row r="359" spans="1:7">
      <c r="A359">
        <v>44</v>
      </c>
      <c r="B359">
        <v>-21.8</v>
      </c>
      <c r="C359">
        <v>27</v>
      </c>
      <c r="D359">
        <v>6000</v>
      </c>
      <c r="E359">
        <v>85</v>
      </c>
      <c r="F359">
        <f>[1]!wallScanTrans(B359,G313,H313,I313,K313)+J313</f>
        <v>99.680982073266534</v>
      </c>
      <c r="G359">
        <f t="shared" si="5"/>
        <v>2.5356615839479217</v>
      </c>
    </row>
    <row r="360" spans="1:7">
      <c r="A360">
        <v>45</v>
      </c>
      <c r="B360">
        <v>-21.875</v>
      </c>
      <c r="C360">
        <v>27</v>
      </c>
      <c r="D360">
        <v>6000</v>
      </c>
      <c r="E360">
        <v>87</v>
      </c>
      <c r="F360">
        <f>[1]!wallScanTrans(B360,G313,H313,I313,K313)+J313</f>
        <v>99.680982073266534</v>
      </c>
      <c r="G360">
        <f t="shared" si="5"/>
        <v>1.8483598430173243</v>
      </c>
    </row>
    <row r="361" spans="1:7">
      <c r="A361">
        <v>46</v>
      </c>
      <c r="B361">
        <v>-21.934999999999999</v>
      </c>
      <c r="C361">
        <v>27</v>
      </c>
      <c r="D361">
        <v>6000</v>
      </c>
      <c r="E361">
        <v>96</v>
      </c>
      <c r="F361">
        <f>[1]!wallScanTrans(B361,G313,H313,I313,K313)+J313</f>
        <v>99.680982073266534</v>
      </c>
      <c r="G361">
        <f t="shared" si="5"/>
        <v>0.14114196899697493</v>
      </c>
    </row>
    <row r="362" spans="1:7">
      <c r="A362">
        <v>47</v>
      </c>
      <c r="B362">
        <v>-21.995000000000001</v>
      </c>
      <c r="C362">
        <v>27</v>
      </c>
      <c r="D362">
        <v>6000</v>
      </c>
      <c r="E362">
        <v>104</v>
      </c>
      <c r="F362">
        <f>[1]!wallScanTrans(B362,G313,H313,I313,K313)+J313</f>
        <v>99.680982073266534</v>
      </c>
      <c r="G362">
        <f t="shared" si="5"/>
        <v>0.17936457549466389</v>
      </c>
    </row>
    <row r="363" spans="1:7">
      <c r="A363">
        <v>48</v>
      </c>
      <c r="B363">
        <v>-22.07</v>
      </c>
      <c r="C363">
        <v>27</v>
      </c>
      <c r="D363">
        <v>6000</v>
      </c>
      <c r="E363">
        <v>108</v>
      </c>
      <c r="F363">
        <f>[1]!wallScanTrans(B363,G313,H313,I313,K313)+J313</f>
        <v>99.680982073266534</v>
      </c>
      <c r="G363">
        <f t="shared" si="5"/>
        <v>0.64079684504919232</v>
      </c>
    </row>
    <row r="364" spans="1:7">
      <c r="A364">
        <v>49</v>
      </c>
      <c r="B364">
        <v>-22.135000000000002</v>
      </c>
      <c r="C364">
        <v>27</v>
      </c>
      <c r="D364">
        <v>6000</v>
      </c>
      <c r="E364">
        <v>105</v>
      </c>
      <c r="F364">
        <f>[1]!wallScanTrans(B364,G313,H313,I313,K313)+J313</f>
        <v>99.680982073266534</v>
      </c>
      <c r="G364">
        <f t="shared" si="5"/>
        <v>0.26944715909439976</v>
      </c>
    </row>
    <row r="365" spans="1:7">
      <c r="A365">
        <v>50</v>
      </c>
      <c r="B365">
        <v>-22.184999999999999</v>
      </c>
      <c r="C365">
        <v>27</v>
      </c>
      <c r="D365">
        <v>6000</v>
      </c>
      <c r="E365">
        <v>98</v>
      </c>
      <c r="F365">
        <f>[1]!wallScanTrans(B365,G313,H313,I313,K313)+J313</f>
        <v>99.680982073266534</v>
      </c>
      <c r="G365">
        <f t="shared" si="5"/>
        <v>2.8833680924933228E-2</v>
      </c>
    </row>
    <row r="366" spans="1:7">
      <c r="A366">
        <v>51</v>
      </c>
      <c r="B366">
        <v>-22.26</v>
      </c>
      <c r="C366">
        <v>27</v>
      </c>
      <c r="D366">
        <v>6000</v>
      </c>
      <c r="E366">
        <v>91</v>
      </c>
      <c r="F366">
        <f>[1]!wallScanTrans(B366,G313,H313,I313,K313)+J313</f>
        <v>99.680982073266534</v>
      </c>
      <c r="G366">
        <f t="shared" si="5"/>
        <v>0.82812582149862579</v>
      </c>
    </row>
    <row r="367" spans="1:7">
      <c r="A367">
        <v>52</v>
      </c>
      <c r="B367">
        <v>-22.324999999999999</v>
      </c>
      <c r="C367">
        <v>27</v>
      </c>
      <c r="D367">
        <v>6000</v>
      </c>
      <c r="E367">
        <v>104</v>
      </c>
      <c r="F367">
        <f>[1]!wallScanTrans(B367,G313,H313,I313,K313)+J313</f>
        <v>99.680982073266534</v>
      </c>
      <c r="G367">
        <f t="shared" si="5"/>
        <v>0.17936457549466389</v>
      </c>
    </row>
    <row r="368" spans="1:7">
      <c r="A368" t="s">
        <v>0</v>
      </c>
    </row>
    <row r="369" spans="1:11">
      <c r="A369" t="s">
        <v>0</v>
      </c>
    </row>
    <row r="370" spans="1:11">
      <c r="A370" t="s">
        <v>0</v>
      </c>
    </row>
    <row r="371" spans="1:11">
      <c r="A371" t="s">
        <v>0</v>
      </c>
    </row>
    <row r="372" spans="1:11">
      <c r="A372" t="s">
        <v>22</v>
      </c>
    </row>
    <row r="373" spans="1:11">
      <c r="A373" t="s">
        <v>13</v>
      </c>
    </row>
    <row r="374" spans="1:11">
      <c r="A374" t="s">
        <v>3</v>
      </c>
    </row>
    <row r="375" spans="1:11">
      <c r="A375" t="s">
        <v>4</v>
      </c>
    </row>
    <row r="376" spans="1:11">
      <c r="A376" t="s">
        <v>5</v>
      </c>
    </row>
    <row r="377" spans="1:11">
      <c r="A377" t="s">
        <v>6</v>
      </c>
    </row>
    <row r="378" spans="1:11">
      <c r="A378" t="s">
        <v>7</v>
      </c>
    </row>
    <row r="379" spans="1:11">
      <c r="A379" t="s">
        <v>23</v>
      </c>
    </row>
    <row r="380" spans="1:11">
      <c r="A380" t="s">
        <v>9</v>
      </c>
    </row>
    <row r="381" spans="1:11">
      <c r="A381" t="s">
        <v>10</v>
      </c>
      <c r="G381" t="s">
        <v>70</v>
      </c>
      <c r="H381" t="s">
        <v>71</v>
      </c>
      <c r="I381" t="s">
        <v>72</v>
      </c>
      <c r="J381" t="s">
        <v>73</v>
      </c>
      <c r="K381" t="s">
        <v>29</v>
      </c>
    </row>
    <row r="382" spans="1:11">
      <c r="A382" t="s">
        <v>11</v>
      </c>
      <c r="G382">
        <v>99.183363521962306</v>
      </c>
      <c r="H382">
        <v>-20.646634637048805</v>
      </c>
      <c r="I382">
        <v>0.48978743268610225</v>
      </c>
      <c r="J382">
        <v>97.85251965650329</v>
      </c>
      <c r="K382">
        <v>90</v>
      </c>
    </row>
    <row r="383" spans="1:11">
      <c r="A383" t="s">
        <v>0</v>
      </c>
    </row>
    <row r="384" spans="1:11">
      <c r="A384" t="s">
        <v>50</v>
      </c>
      <c r="B384" t="s">
        <v>43</v>
      </c>
      <c r="C384" t="s">
        <v>32</v>
      </c>
      <c r="D384" t="s">
        <v>49</v>
      </c>
      <c r="E384" t="s">
        <v>48</v>
      </c>
      <c r="F384" t="s">
        <v>68</v>
      </c>
      <c r="G384" t="s">
        <v>69</v>
      </c>
      <c r="H384" t="s">
        <v>79</v>
      </c>
    </row>
    <row r="385" spans="1:8">
      <c r="A385">
        <v>1</v>
      </c>
      <c r="B385">
        <v>-18.984999999999999</v>
      </c>
      <c r="C385">
        <v>27</v>
      </c>
      <c r="D385">
        <v>6000</v>
      </c>
      <c r="E385">
        <v>204</v>
      </c>
      <c r="F385">
        <f>[1]!wallScanTrans(B385,G382,H382,I382,K382)+J382</f>
        <v>197.03588317846561</v>
      </c>
      <c r="G385">
        <f>(F385-E385)^2/E385</f>
        <v>0.23773981913714828</v>
      </c>
      <c r="H385">
        <f>SUM(G385:G436)/(COUNT(G385:G436)-4)</f>
        <v>0.68252432964950149</v>
      </c>
    </row>
    <row r="386" spans="1:8">
      <c r="A386">
        <v>2</v>
      </c>
      <c r="B386">
        <v>-19.079999999999998</v>
      </c>
      <c r="C386">
        <v>27</v>
      </c>
      <c r="D386">
        <v>6000</v>
      </c>
      <c r="E386">
        <v>219</v>
      </c>
      <c r="F386">
        <f>[1]!wallScanTrans(B386,G382,H382,I382,K382)+J382</f>
        <v>197.03588317846561</v>
      </c>
      <c r="G386">
        <f t="shared" ref="G386:G436" si="6">(F386-E386)^2/E386</f>
        <v>2.202842135844794</v>
      </c>
    </row>
    <row r="387" spans="1:8">
      <c r="A387">
        <v>3</v>
      </c>
      <c r="B387">
        <v>-19.135000000000002</v>
      </c>
      <c r="C387">
        <v>27</v>
      </c>
      <c r="D387">
        <v>6000</v>
      </c>
      <c r="E387">
        <v>194</v>
      </c>
      <c r="F387">
        <f>[1]!wallScanTrans(B387,G382,H382,I382,K382)+J382</f>
        <v>197.03588317846561</v>
      </c>
      <c r="G387">
        <f t="shared" si="6"/>
        <v>4.7508178728301327E-2</v>
      </c>
    </row>
    <row r="388" spans="1:8">
      <c r="A388">
        <v>4</v>
      </c>
      <c r="B388">
        <v>-19.2</v>
      </c>
      <c r="C388">
        <v>27</v>
      </c>
      <c r="D388">
        <v>6000</v>
      </c>
      <c r="E388">
        <v>210</v>
      </c>
      <c r="F388">
        <f>[1]!wallScanTrans(B388,G382,H382,I382,K382)+J382</f>
        <v>197.03588317846561</v>
      </c>
      <c r="G388">
        <f t="shared" si="6"/>
        <v>0.80032535696376639</v>
      </c>
    </row>
    <row r="389" spans="1:8">
      <c r="A389">
        <v>5</v>
      </c>
      <c r="B389">
        <v>-19.27</v>
      </c>
      <c r="C389">
        <v>26</v>
      </c>
      <c r="D389">
        <v>6000</v>
      </c>
      <c r="E389">
        <v>197</v>
      </c>
      <c r="F389">
        <f>[1]!wallScanTrans(B389,G382,H382,I382,K382)+J382</f>
        <v>197.03588317846561</v>
      </c>
      <c r="G389">
        <f t="shared" si="6"/>
        <v>6.5360532832225673E-6</v>
      </c>
    </row>
    <row r="390" spans="1:8">
      <c r="A390">
        <v>6</v>
      </c>
      <c r="B390">
        <v>-19.329999999999998</v>
      </c>
      <c r="C390">
        <v>27</v>
      </c>
      <c r="D390">
        <v>6000</v>
      </c>
      <c r="E390">
        <v>201</v>
      </c>
      <c r="F390">
        <f>[1]!wallScanTrans(B390,G382,H382,I382,K382)+J382</f>
        <v>197.03588317846561</v>
      </c>
      <c r="G390">
        <f t="shared" si="6"/>
        <v>7.8180209824735877E-2</v>
      </c>
    </row>
    <row r="391" spans="1:8">
      <c r="A391">
        <v>7</v>
      </c>
      <c r="B391">
        <v>-19.395</v>
      </c>
      <c r="C391">
        <v>27</v>
      </c>
      <c r="D391">
        <v>6000</v>
      </c>
      <c r="E391">
        <v>204</v>
      </c>
      <c r="F391">
        <f>[1]!wallScanTrans(B391,G382,H382,I382,K382)+J382</f>
        <v>197.03588317846561</v>
      </c>
      <c r="G391">
        <f t="shared" si="6"/>
        <v>0.23773981913714828</v>
      </c>
    </row>
    <row r="392" spans="1:8">
      <c r="A392">
        <v>8</v>
      </c>
      <c r="B392">
        <v>-19.46</v>
      </c>
      <c r="C392">
        <v>27</v>
      </c>
      <c r="D392">
        <v>6000</v>
      </c>
      <c r="E392">
        <v>183</v>
      </c>
      <c r="F392">
        <f>[1]!wallScanTrans(B392,G382,H382,I382,K382)+J382</f>
        <v>197.03588317846561</v>
      </c>
      <c r="G392">
        <f t="shared" si="6"/>
        <v>1.0765356098335186</v>
      </c>
    </row>
    <row r="393" spans="1:8">
      <c r="A393">
        <v>9</v>
      </c>
      <c r="B393">
        <v>-19.53</v>
      </c>
      <c r="C393">
        <v>27</v>
      </c>
      <c r="D393">
        <v>6000</v>
      </c>
      <c r="E393">
        <v>190</v>
      </c>
      <c r="F393">
        <f>[1]!wallScanTrans(B393,G382,H382,I382,K382)+J382</f>
        <v>197.03588317846561</v>
      </c>
      <c r="G393">
        <f t="shared" si="6"/>
        <v>0.26054553737376496</v>
      </c>
    </row>
    <row r="394" spans="1:8">
      <c r="A394">
        <v>10</v>
      </c>
      <c r="B394">
        <v>-19.59</v>
      </c>
      <c r="C394">
        <v>27</v>
      </c>
      <c r="D394">
        <v>6000</v>
      </c>
      <c r="E394">
        <v>201</v>
      </c>
      <c r="F394">
        <f>[1]!wallScanTrans(B394,G382,H382,I382,K382)+J382</f>
        <v>197.03588317846561</v>
      </c>
      <c r="G394">
        <f t="shared" si="6"/>
        <v>7.8180209824735877E-2</v>
      </c>
    </row>
    <row r="395" spans="1:8">
      <c r="A395">
        <v>11</v>
      </c>
      <c r="B395">
        <v>-19.655000000000001</v>
      </c>
      <c r="C395">
        <v>27</v>
      </c>
      <c r="D395">
        <v>6000</v>
      </c>
      <c r="E395">
        <v>200</v>
      </c>
      <c r="F395">
        <f>[1]!wallScanTrans(B395,G382,H382,I382,K382)+J382</f>
        <v>197.03588317846561</v>
      </c>
      <c r="G395">
        <f t="shared" si="6"/>
        <v>4.3929942658515665E-2</v>
      </c>
    </row>
    <row r="396" spans="1:8">
      <c r="A396">
        <v>12</v>
      </c>
      <c r="B396">
        <v>-19.72</v>
      </c>
      <c r="C396">
        <v>27</v>
      </c>
      <c r="D396">
        <v>6000</v>
      </c>
      <c r="E396">
        <v>174</v>
      </c>
      <c r="F396">
        <f>[1]!wallScanTrans(B396,G382,H382,I382,K382)+J382</f>
        <v>197.03588317846561</v>
      </c>
      <c r="G396">
        <f t="shared" si="6"/>
        <v>3.0497236425972116</v>
      </c>
    </row>
    <row r="397" spans="1:8">
      <c r="A397">
        <v>13</v>
      </c>
      <c r="B397">
        <v>-19.79</v>
      </c>
      <c r="C397">
        <v>26</v>
      </c>
      <c r="D397">
        <v>6000</v>
      </c>
      <c r="E397">
        <v>198</v>
      </c>
      <c r="F397">
        <f>[1]!wallScanTrans(B397,G382,H382,I382,K382)+J382</f>
        <v>197.03588317846561</v>
      </c>
      <c r="G397">
        <f t="shared" si="6"/>
        <v>4.6945517452806765E-3</v>
      </c>
    </row>
    <row r="398" spans="1:8">
      <c r="A398">
        <v>14</v>
      </c>
      <c r="B398">
        <v>-19.850000000000001</v>
      </c>
      <c r="C398">
        <v>27</v>
      </c>
      <c r="D398">
        <v>6000</v>
      </c>
      <c r="E398">
        <v>187</v>
      </c>
      <c r="F398">
        <f>[1]!wallScanTrans(B398,G382,H382,I382,K382)+J382</f>
        <v>197.03588317846561</v>
      </c>
      <c r="G398">
        <f t="shared" si="6"/>
        <v>0.53860401696154547</v>
      </c>
    </row>
    <row r="399" spans="1:8">
      <c r="A399">
        <v>15</v>
      </c>
      <c r="B399">
        <v>-19.920000000000002</v>
      </c>
      <c r="C399">
        <v>27</v>
      </c>
      <c r="D399">
        <v>6000</v>
      </c>
      <c r="E399">
        <v>204</v>
      </c>
      <c r="F399">
        <f>[1]!wallScanTrans(B399,G382,H382,I382,K382)+J382</f>
        <v>197.03588317846561</v>
      </c>
      <c r="G399">
        <f t="shared" si="6"/>
        <v>0.23773981913714828</v>
      </c>
    </row>
    <row r="400" spans="1:8">
      <c r="A400">
        <v>16</v>
      </c>
      <c r="B400">
        <v>-19.989999999999998</v>
      </c>
      <c r="C400">
        <v>27</v>
      </c>
      <c r="D400">
        <v>6000</v>
      </c>
      <c r="E400">
        <v>185</v>
      </c>
      <c r="F400">
        <f>[1]!wallScanTrans(B400,G382,H382,I382,K382)+J382</f>
        <v>197.03588317846561</v>
      </c>
      <c r="G400">
        <f t="shared" si="6"/>
        <v>0.78304045343606188</v>
      </c>
    </row>
    <row r="401" spans="1:7">
      <c r="A401">
        <v>17</v>
      </c>
      <c r="B401">
        <v>-20.055</v>
      </c>
      <c r="C401">
        <v>26</v>
      </c>
      <c r="D401">
        <v>6000</v>
      </c>
      <c r="E401">
        <v>177</v>
      </c>
      <c r="F401">
        <f>[1]!wallScanTrans(B401,G382,H382,I382,K382)+J382</f>
        <v>197.03588317846561</v>
      </c>
      <c r="G401">
        <f t="shared" si="6"/>
        <v>2.2680034731136791</v>
      </c>
    </row>
    <row r="402" spans="1:7">
      <c r="A402">
        <v>18</v>
      </c>
      <c r="B402">
        <v>-20.11</v>
      </c>
      <c r="C402">
        <v>26</v>
      </c>
      <c r="D402">
        <v>6000</v>
      </c>
      <c r="E402">
        <v>190</v>
      </c>
      <c r="F402">
        <f>[1]!wallScanTrans(B402,G382,H382,I382,K382)+J382</f>
        <v>197.03588317846561</v>
      </c>
      <c r="G402">
        <f t="shared" si="6"/>
        <v>0.26054553737376496</v>
      </c>
    </row>
    <row r="403" spans="1:7">
      <c r="A403">
        <v>19</v>
      </c>
      <c r="B403">
        <v>-20.18</v>
      </c>
      <c r="C403">
        <v>27</v>
      </c>
      <c r="D403">
        <v>6000</v>
      </c>
      <c r="E403">
        <v>221</v>
      </c>
      <c r="F403">
        <f>[1]!wallScanTrans(B403,G382,H382,I382,K382)+J382</f>
        <v>197.03588317846561</v>
      </c>
      <c r="G403">
        <f t="shared" si="6"/>
        <v>2.5985470363626582</v>
      </c>
    </row>
    <row r="404" spans="1:7">
      <c r="A404">
        <v>20</v>
      </c>
      <c r="B404">
        <v>-20.25</v>
      </c>
      <c r="C404">
        <v>27</v>
      </c>
      <c r="D404">
        <v>6000</v>
      </c>
      <c r="E404">
        <v>208</v>
      </c>
      <c r="F404">
        <f>[1]!wallScanTrans(B404,G382,H382,I382,K382)+J382</f>
        <v>197.03588317846561</v>
      </c>
      <c r="G404">
        <f t="shared" si="6"/>
        <v>0.57794162344352573</v>
      </c>
    </row>
    <row r="405" spans="1:7">
      <c r="A405">
        <v>21</v>
      </c>
      <c r="B405">
        <v>-20.309999999999999</v>
      </c>
      <c r="C405">
        <v>27</v>
      </c>
      <c r="D405">
        <v>6000</v>
      </c>
      <c r="E405">
        <v>196</v>
      </c>
      <c r="F405">
        <f>[1]!wallScanTrans(B405,G382,H382,I382,K382)+J382</f>
        <v>196.99700264595498</v>
      </c>
      <c r="G405">
        <f t="shared" si="6"/>
        <v>5.0715014083736144E-3</v>
      </c>
    </row>
    <row r="406" spans="1:7">
      <c r="A406">
        <v>22</v>
      </c>
      <c r="B406">
        <v>-20.37</v>
      </c>
      <c r="C406">
        <v>27</v>
      </c>
      <c r="D406">
        <v>6000</v>
      </c>
      <c r="E406">
        <v>197</v>
      </c>
      <c r="F406">
        <f>[1]!wallScanTrans(B406,G382,H382,I382,K382)+J382</f>
        <v>195.02745439119087</v>
      </c>
      <c r="G406">
        <f t="shared" si="6"/>
        <v>1.9750945070214073E-2</v>
      </c>
    </row>
    <row r="407" spans="1:7">
      <c r="A407">
        <v>23</v>
      </c>
      <c r="B407">
        <v>-20.440000000000001</v>
      </c>
      <c r="C407">
        <v>27</v>
      </c>
      <c r="D407">
        <v>6000</v>
      </c>
      <c r="E407">
        <v>201</v>
      </c>
      <c r="F407">
        <f>[1]!wallScanTrans(B407,G382,H382,I382,K382)+J382</f>
        <v>188.96724823474619</v>
      </c>
      <c r="G407">
        <f t="shared" si="6"/>
        <v>0.72033390569262978</v>
      </c>
    </row>
    <row r="408" spans="1:7">
      <c r="A408">
        <v>24</v>
      </c>
      <c r="B408">
        <v>-20.51</v>
      </c>
      <c r="C408">
        <v>28</v>
      </c>
      <c r="D408">
        <v>6000</v>
      </c>
      <c r="E408">
        <v>185</v>
      </c>
      <c r="F408">
        <f>[1]!wallScanTrans(B408,G382,H382,I382,K382)+J382</f>
        <v>178.85522684529542</v>
      </c>
      <c r="G408">
        <f t="shared" si="6"/>
        <v>0.2040985790420437</v>
      </c>
    </row>
    <row r="409" spans="1:7">
      <c r="A409">
        <v>25</v>
      </c>
      <c r="B409">
        <v>-20.57</v>
      </c>
      <c r="C409">
        <v>27</v>
      </c>
      <c r="D409">
        <v>6000</v>
      </c>
      <c r="E409">
        <v>165</v>
      </c>
      <c r="F409">
        <f>[1]!wallScanTrans(B409,G382,H382,I382,K382)+J382</f>
        <v>166.96286577500655</v>
      </c>
      <c r="G409">
        <f t="shared" si="6"/>
        <v>2.3350557882982171E-2</v>
      </c>
    </row>
    <row r="410" spans="1:7">
      <c r="A410">
        <v>26</v>
      </c>
      <c r="B410">
        <v>-20.63</v>
      </c>
      <c r="C410">
        <v>28</v>
      </c>
      <c r="D410">
        <v>6000</v>
      </c>
      <c r="E410">
        <v>143</v>
      </c>
      <c r="F410">
        <f>[1]!wallScanTrans(B410,G382,H382,I382,K382)+J382</f>
        <v>152.09366086006031</v>
      </c>
      <c r="G410">
        <f t="shared" si="6"/>
        <v>0.57828439047407576</v>
      </c>
    </row>
    <row r="411" spans="1:7">
      <c r="A411">
        <v>27</v>
      </c>
      <c r="B411">
        <v>-20.704999999999998</v>
      </c>
      <c r="C411">
        <v>27</v>
      </c>
      <c r="D411">
        <v>6000</v>
      </c>
      <c r="E411">
        <v>138</v>
      </c>
      <c r="F411">
        <f>[1]!wallScanTrans(B411,G382,H382,I382,K382)+J382</f>
        <v>132.13781948191308</v>
      </c>
      <c r="G411">
        <f t="shared" si="6"/>
        <v>0.24902290164230279</v>
      </c>
    </row>
    <row r="412" spans="1:7">
      <c r="A412">
        <v>28</v>
      </c>
      <c r="B412">
        <v>-20.765000000000001</v>
      </c>
      <c r="C412">
        <v>27</v>
      </c>
      <c r="D412">
        <v>6000</v>
      </c>
      <c r="E412">
        <v>108</v>
      </c>
      <c r="F412">
        <f>[1]!wallScanTrans(B412,G382,H382,I382,K382)+J382</f>
        <v>119.33904547589296</v>
      </c>
      <c r="G412">
        <f t="shared" si="6"/>
        <v>1.1904995583737832</v>
      </c>
    </row>
    <row r="413" spans="1:7">
      <c r="A413">
        <v>29</v>
      </c>
      <c r="B413">
        <v>-20.83</v>
      </c>
      <c r="C413">
        <v>27</v>
      </c>
      <c r="D413">
        <v>6000</v>
      </c>
      <c r="E413">
        <v>117</v>
      </c>
      <c r="F413">
        <f>[1]!wallScanTrans(B413,G382,H382,I382,K382)+J382</f>
        <v>108.83299255796125</v>
      </c>
      <c r="G413">
        <f t="shared" si="6"/>
        <v>0.57008556032749025</v>
      </c>
    </row>
    <row r="414" spans="1:7">
      <c r="A414">
        <v>30</v>
      </c>
      <c r="B414">
        <v>-20.89</v>
      </c>
      <c r="C414">
        <v>27</v>
      </c>
      <c r="D414">
        <v>6000</v>
      </c>
      <c r="E414">
        <v>108</v>
      </c>
      <c r="F414">
        <f>[1]!wallScanTrans(B414,G382,H382,I382,K382)+J382</f>
        <v>102.23597656164449</v>
      </c>
      <c r="G414">
        <f t="shared" si="6"/>
        <v>0.30762931664733018</v>
      </c>
    </row>
    <row r="415" spans="1:7">
      <c r="A415">
        <v>31</v>
      </c>
      <c r="B415">
        <v>-20.965</v>
      </c>
      <c r="C415">
        <v>27</v>
      </c>
      <c r="D415">
        <v>6000</v>
      </c>
      <c r="E415">
        <v>110</v>
      </c>
      <c r="F415">
        <f>[1]!wallScanTrans(B415,G382,H382,I382,K382)+J382</f>
        <v>98.175893222798578</v>
      </c>
      <c r="G415">
        <f t="shared" si="6"/>
        <v>1.2709954643514598</v>
      </c>
    </row>
    <row r="416" spans="1:7">
      <c r="A416">
        <v>32</v>
      </c>
      <c r="B416">
        <v>-21.02</v>
      </c>
      <c r="C416">
        <v>27</v>
      </c>
      <c r="D416">
        <v>6000</v>
      </c>
      <c r="E416">
        <v>101</v>
      </c>
      <c r="F416">
        <f>[1]!wallScanTrans(B416,G382,H382,I382,K382)+J382</f>
        <v>97.85251965650329</v>
      </c>
      <c r="G416">
        <f t="shared" si="6"/>
        <v>9.8085470422754145E-2</v>
      </c>
    </row>
    <row r="417" spans="1:7">
      <c r="A417">
        <v>33</v>
      </c>
      <c r="B417">
        <v>-21.085000000000001</v>
      </c>
      <c r="C417">
        <v>27</v>
      </c>
      <c r="D417">
        <v>6000</v>
      </c>
      <c r="E417">
        <v>88</v>
      </c>
      <c r="F417">
        <f>[1]!wallScanTrans(B417,G382,H382,I382,K382)+J382</f>
        <v>97.85251965650329</v>
      </c>
      <c r="G417">
        <f t="shared" si="6"/>
        <v>1.1030925407020875</v>
      </c>
    </row>
    <row r="418" spans="1:7">
      <c r="A418">
        <v>34</v>
      </c>
      <c r="B418">
        <v>-21.16</v>
      </c>
      <c r="C418">
        <v>27</v>
      </c>
      <c r="D418">
        <v>6000</v>
      </c>
      <c r="E418">
        <v>96</v>
      </c>
      <c r="F418">
        <f>[1]!wallScanTrans(B418,G382,H382,I382,K382)+J382</f>
        <v>97.85251965650329</v>
      </c>
      <c r="G418">
        <f t="shared" si="6"/>
        <v>3.5748219559698619E-2</v>
      </c>
    </row>
    <row r="419" spans="1:7">
      <c r="A419">
        <v>35</v>
      </c>
      <c r="B419">
        <v>-21.22</v>
      </c>
      <c r="C419">
        <v>26</v>
      </c>
      <c r="D419">
        <v>6000</v>
      </c>
      <c r="E419">
        <v>88</v>
      </c>
      <c r="F419">
        <f>[1]!wallScanTrans(B419,G382,H382,I382,K382)+J382</f>
        <v>97.85251965650329</v>
      </c>
      <c r="G419">
        <f t="shared" si="6"/>
        <v>1.1030925407020875</v>
      </c>
    </row>
    <row r="420" spans="1:7">
      <c r="A420">
        <v>36</v>
      </c>
      <c r="B420">
        <v>-21.285</v>
      </c>
      <c r="C420">
        <v>28</v>
      </c>
      <c r="D420">
        <v>6000</v>
      </c>
      <c r="E420">
        <v>89</v>
      </c>
      <c r="F420">
        <f>[1]!wallScanTrans(B420,G382,H382,I382,K382)+J382</f>
        <v>97.85251965650329</v>
      </c>
      <c r="G420">
        <f t="shared" si="6"/>
        <v>0.880529261446934</v>
      </c>
    </row>
    <row r="421" spans="1:7">
      <c r="A421">
        <v>37</v>
      </c>
      <c r="B421">
        <v>-21.344999999999999</v>
      </c>
      <c r="C421">
        <v>26</v>
      </c>
      <c r="D421">
        <v>6000</v>
      </c>
      <c r="E421">
        <v>93</v>
      </c>
      <c r="F421">
        <f>[1]!wallScanTrans(B421,G382,H382,I382,K382)+J382</f>
        <v>97.85251965650329</v>
      </c>
      <c r="G421">
        <f t="shared" si="6"/>
        <v>0.25319297867473983</v>
      </c>
    </row>
    <row r="422" spans="1:7">
      <c r="A422">
        <v>38</v>
      </c>
      <c r="B422">
        <v>-21.414999999999999</v>
      </c>
      <c r="C422">
        <v>27</v>
      </c>
      <c r="D422">
        <v>6000</v>
      </c>
      <c r="E422">
        <v>101</v>
      </c>
      <c r="F422">
        <f>[1]!wallScanTrans(B422,G382,H382,I382,K382)+J382</f>
        <v>97.85251965650329</v>
      </c>
      <c r="G422">
        <f t="shared" si="6"/>
        <v>9.8085470422754145E-2</v>
      </c>
    </row>
    <row r="423" spans="1:7">
      <c r="A423">
        <v>39</v>
      </c>
      <c r="B423">
        <v>-21.475000000000001</v>
      </c>
      <c r="C423">
        <v>26</v>
      </c>
      <c r="D423">
        <v>6000</v>
      </c>
      <c r="E423">
        <v>105</v>
      </c>
      <c r="F423">
        <f>[1]!wallScanTrans(B423,G382,H382,I382,K382)+J382</f>
        <v>97.85251965650329</v>
      </c>
      <c r="G423">
        <f t="shared" si="6"/>
        <v>0.48653785962544616</v>
      </c>
    </row>
    <row r="424" spans="1:7">
      <c r="A424">
        <v>40</v>
      </c>
      <c r="B424">
        <v>-21.545000000000002</v>
      </c>
      <c r="C424">
        <v>26</v>
      </c>
      <c r="D424">
        <v>6000</v>
      </c>
      <c r="E424">
        <v>102</v>
      </c>
      <c r="F424">
        <f>[1]!wallScanTrans(B424,G382,H382,I382,K382)+J382</f>
        <v>97.85251965650329</v>
      </c>
      <c r="G424">
        <f t="shared" si="6"/>
        <v>0.16864307058521164</v>
      </c>
    </row>
    <row r="425" spans="1:7">
      <c r="A425">
        <v>41</v>
      </c>
      <c r="B425">
        <v>-21.61</v>
      </c>
      <c r="C425">
        <v>27</v>
      </c>
      <c r="D425">
        <v>6000</v>
      </c>
      <c r="E425">
        <v>83</v>
      </c>
      <c r="F425">
        <f>[1]!wallScanTrans(B425,G382,H382,I382,K382)+J382</f>
        <v>97.85251965650329</v>
      </c>
      <c r="G425">
        <f t="shared" si="6"/>
        <v>2.6577992788773086</v>
      </c>
    </row>
    <row r="426" spans="1:7">
      <c r="A426">
        <v>42</v>
      </c>
      <c r="B426">
        <v>-21.675000000000001</v>
      </c>
      <c r="C426">
        <v>27</v>
      </c>
      <c r="D426">
        <v>6000</v>
      </c>
      <c r="E426">
        <v>88</v>
      </c>
      <c r="F426">
        <f>[1]!wallScanTrans(B426,G382,H382,I382,K382)+J382</f>
        <v>97.85251965650329</v>
      </c>
      <c r="G426">
        <f t="shared" si="6"/>
        <v>1.1030925407020875</v>
      </c>
    </row>
    <row r="427" spans="1:7">
      <c r="A427">
        <v>43</v>
      </c>
      <c r="B427">
        <v>-21.74</v>
      </c>
      <c r="C427">
        <v>27</v>
      </c>
      <c r="D427">
        <v>6000</v>
      </c>
      <c r="E427">
        <v>92</v>
      </c>
      <c r="F427">
        <f>[1]!wallScanTrans(B427,G382,H382,I382,K382)+J382</f>
        <v>97.85251965650329</v>
      </c>
      <c r="G427">
        <f t="shared" si="6"/>
        <v>0.37230419923649333</v>
      </c>
    </row>
    <row r="428" spans="1:7">
      <c r="A428">
        <v>44</v>
      </c>
      <c r="B428">
        <v>-21.81</v>
      </c>
      <c r="C428">
        <v>27</v>
      </c>
      <c r="D428">
        <v>6000</v>
      </c>
      <c r="E428">
        <v>101</v>
      </c>
      <c r="F428">
        <f>[1]!wallScanTrans(B428,G382,H382,I382,K382)+J382</f>
        <v>97.85251965650329</v>
      </c>
      <c r="G428">
        <f t="shared" si="6"/>
        <v>9.8085470422754145E-2</v>
      </c>
    </row>
    <row r="429" spans="1:7">
      <c r="A429">
        <v>45</v>
      </c>
      <c r="B429">
        <v>-21.875</v>
      </c>
      <c r="C429">
        <v>26</v>
      </c>
      <c r="D429">
        <v>6000</v>
      </c>
      <c r="E429">
        <v>105</v>
      </c>
      <c r="F429">
        <f>[1]!wallScanTrans(B429,G382,H382,I382,K382)+J382</f>
        <v>97.85251965650329</v>
      </c>
      <c r="G429">
        <f t="shared" si="6"/>
        <v>0.48653785962544616</v>
      </c>
    </row>
    <row r="430" spans="1:7">
      <c r="A430">
        <v>46</v>
      </c>
      <c r="B430">
        <v>-21.934999999999999</v>
      </c>
      <c r="C430">
        <v>27</v>
      </c>
      <c r="D430">
        <v>6000</v>
      </c>
      <c r="E430">
        <v>100</v>
      </c>
      <c r="F430">
        <f>[1]!wallScanTrans(B430,G382,H382,I382,K382)+J382</f>
        <v>97.85251965650329</v>
      </c>
      <c r="G430">
        <f t="shared" si="6"/>
        <v>4.6116718257047475E-2</v>
      </c>
    </row>
    <row r="431" spans="1:7">
      <c r="A431">
        <v>47</v>
      </c>
      <c r="B431">
        <v>-21.995000000000001</v>
      </c>
      <c r="C431">
        <v>27</v>
      </c>
      <c r="D431">
        <v>6000</v>
      </c>
      <c r="E431">
        <v>114</v>
      </c>
      <c r="F431">
        <f>[1]!wallScanTrans(B431,G382,H382,I382,K382)+J382</f>
        <v>97.85251965650329</v>
      </c>
      <c r="G431">
        <f t="shared" si="6"/>
        <v>2.2872028196808127</v>
      </c>
    </row>
    <row r="432" spans="1:7">
      <c r="A432">
        <v>48</v>
      </c>
      <c r="B432">
        <v>-22.07</v>
      </c>
      <c r="C432">
        <v>27</v>
      </c>
      <c r="D432">
        <v>6000</v>
      </c>
      <c r="E432">
        <v>99</v>
      </c>
      <c r="F432">
        <f>[1]!wallScanTrans(B432,G382,H382,I382,K382)+J382</f>
        <v>97.85251965650329</v>
      </c>
      <c r="G432">
        <f t="shared" si="6"/>
        <v>1.3300112512235633E-2</v>
      </c>
    </row>
    <row r="433" spans="1:7">
      <c r="A433">
        <v>49</v>
      </c>
      <c r="B433">
        <v>-22.135000000000002</v>
      </c>
      <c r="C433">
        <v>27</v>
      </c>
      <c r="D433">
        <v>6000</v>
      </c>
      <c r="E433">
        <v>104</v>
      </c>
      <c r="F433">
        <f>[1]!wallScanTrans(B433,G382,H382,I382,K382)+J382</f>
        <v>97.85251965650329</v>
      </c>
      <c r="G433">
        <f t="shared" si="6"/>
        <v>0.36337994782383104</v>
      </c>
    </row>
    <row r="434" spans="1:7">
      <c r="A434">
        <v>50</v>
      </c>
      <c r="B434">
        <v>-22.19</v>
      </c>
      <c r="C434">
        <v>27</v>
      </c>
      <c r="D434">
        <v>6000</v>
      </c>
      <c r="E434">
        <v>101</v>
      </c>
      <c r="F434">
        <f>[1]!wallScanTrans(B434,G382,H382,I382,K382)+J382</f>
        <v>97.85251965650329</v>
      </c>
      <c r="G434">
        <f t="shared" si="6"/>
        <v>9.8085470422754145E-2</v>
      </c>
    </row>
    <row r="435" spans="1:7">
      <c r="A435">
        <v>51</v>
      </c>
      <c r="B435">
        <v>-22.26</v>
      </c>
      <c r="C435">
        <v>27</v>
      </c>
      <c r="D435">
        <v>6000</v>
      </c>
      <c r="E435">
        <v>105</v>
      </c>
      <c r="F435">
        <f>[1]!wallScanTrans(B435,G382,H382,I382,K382)+J382</f>
        <v>97.85251965650329</v>
      </c>
      <c r="G435">
        <f t="shared" si="6"/>
        <v>0.48653785962544616</v>
      </c>
    </row>
    <row r="436" spans="1:7">
      <c r="A436">
        <v>52</v>
      </c>
      <c r="B436">
        <v>-22.33</v>
      </c>
      <c r="C436">
        <v>27</v>
      </c>
      <c r="D436">
        <v>6000</v>
      </c>
      <c r="E436">
        <v>98</v>
      </c>
      <c r="F436">
        <f>[1]!wallScanTrans(B436,G382,H382,I382,K382)+J382</f>
        <v>97.85251965650329</v>
      </c>
      <c r="G436">
        <f t="shared" si="6"/>
        <v>2.2194338487660793E-4</v>
      </c>
    </row>
    <row r="437" spans="1:7">
      <c r="A437" t="s">
        <v>0</v>
      </c>
    </row>
    <row r="438" spans="1:7">
      <c r="A438" t="s">
        <v>0</v>
      </c>
    </row>
    <row r="439" spans="1:7">
      <c r="A439" t="s">
        <v>0</v>
      </c>
    </row>
    <row r="440" spans="1:7">
      <c r="A440" t="s">
        <v>0</v>
      </c>
    </row>
    <row r="441" spans="1:7">
      <c r="A441" t="s">
        <v>80</v>
      </c>
    </row>
    <row r="442" spans="1:7">
      <c r="A442" t="s">
        <v>13</v>
      </c>
    </row>
    <row r="443" spans="1:7">
      <c r="A443" t="s">
        <v>3</v>
      </c>
    </row>
    <row r="444" spans="1:7">
      <c r="A444" t="s">
        <v>4</v>
      </c>
    </row>
    <row r="445" spans="1:7">
      <c r="A445" t="s">
        <v>5</v>
      </c>
    </row>
    <row r="446" spans="1:7">
      <c r="A446" t="s">
        <v>6</v>
      </c>
    </row>
    <row r="447" spans="1:7">
      <c r="A447" t="s">
        <v>7</v>
      </c>
    </row>
    <row r="448" spans="1:7">
      <c r="A448" t="s">
        <v>81</v>
      </c>
    </row>
    <row r="449" spans="1:11">
      <c r="A449" t="s">
        <v>9</v>
      </c>
    </row>
    <row r="450" spans="1:11">
      <c r="A450" t="s">
        <v>10</v>
      </c>
      <c r="G450" t="s">
        <v>70</v>
      </c>
      <c r="H450" t="s">
        <v>71</v>
      </c>
      <c r="I450" t="s">
        <v>72</v>
      </c>
      <c r="J450" t="s">
        <v>73</v>
      </c>
      <c r="K450" t="s">
        <v>29</v>
      </c>
    </row>
    <row r="451" spans="1:11">
      <c r="A451" t="s">
        <v>11</v>
      </c>
      <c r="G451">
        <v>91.278896426597839</v>
      </c>
      <c r="H451">
        <v>-20.840863685681281</v>
      </c>
      <c r="I451">
        <v>0.34398447732835358</v>
      </c>
      <c r="J451">
        <v>99.834934377284881</v>
      </c>
      <c r="K451">
        <v>90</v>
      </c>
    </row>
    <row r="452" spans="1:11">
      <c r="A452" t="s">
        <v>0</v>
      </c>
    </row>
    <row r="453" spans="1:11">
      <c r="A453" t="s">
        <v>50</v>
      </c>
      <c r="B453" t="s">
        <v>43</v>
      </c>
      <c r="C453" t="s">
        <v>32</v>
      </c>
      <c r="D453" t="s">
        <v>49</v>
      </c>
      <c r="E453" t="s">
        <v>48</v>
      </c>
      <c r="F453" t="s">
        <v>68</v>
      </c>
      <c r="G453" t="s">
        <v>69</v>
      </c>
      <c r="H453" t="s">
        <v>79</v>
      </c>
    </row>
    <row r="454" spans="1:11">
      <c r="A454">
        <v>1</v>
      </c>
      <c r="B454">
        <v>-18.995000000000001</v>
      </c>
      <c r="C454">
        <v>27</v>
      </c>
      <c r="D454">
        <v>6000</v>
      </c>
      <c r="E454">
        <v>184</v>
      </c>
      <c r="F454">
        <f>[1]!wallScanTrans(B454,G451,H451,I451,K451)+J451</f>
        <v>191.11383080388271</v>
      </c>
      <c r="G454">
        <f>(F454-E454)^2/E454</f>
        <v>0.27503580818625256</v>
      </c>
      <c r="H454">
        <f>SUM(G454:G505)/(COUNT(G454:G505)-4)</f>
        <v>0.95377252808900481</v>
      </c>
    </row>
    <row r="455" spans="1:11">
      <c r="A455">
        <v>2</v>
      </c>
      <c r="B455">
        <v>-19.07</v>
      </c>
      <c r="C455">
        <v>27</v>
      </c>
      <c r="D455">
        <v>6000</v>
      </c>
      <c r="E455">
        <v>201</v>
      </c>
      <c r="F455">
        <f>[1]!wallScanTrans(B455,G451,H451,I451,K451)+J451</f>
        <v>191.11383080388271</v>
      </c>
      <c r="G455">
        <f t="shared" ref="G455:G505" si="7">(F455-E455)^2/E455</f>
        <v>0.4862504545983008</v>
      </c>
    </row>
    <row r="456" spans="1:11">
      <c r="A456">
        <v>3</v>
      </c>
      <c r="B456">
        <v>-19.13</v>
      </c>
      <c r="C456">
        <v>27</v>
      </c>
      <c r="D456">
        <v>6000</v>
      </c>
      <c r="E456">
        <v>192</v>
      </c>
      <c r="F456">
        <f>[1]!wallScanTrans(B456,G451,H451,I451,K451)+J451</f>
        <v>191.11383080388271</v>
      </c>
      <c r="G456">
        <f t="shared" si="7"/>
        <v>4.0900825215998467E-3</v>
      </c>
    </row>
    <row r="457" spans="1:11">
      <c r="A457">
        <v>4</v>
      </c>
      <c r="B457">
        <v>-19.2</v>
      </c>
      <c r="C457">
        <v>27</v>
      </c>
      <c r="D457">
        <v>6000</v>
      </c>
      <c r="E457">
        <v>201</v>
      </c>
      <c r="F457">
        <f>[1]!wallScanTrans(B457,G451,H451,I451,K451)+J451</f>
        <v>191.11383080388271</v>
      </c>
      <c r="G457">
        <f t="shared" si="7"/>
        <v>0.4862504545983008</v>
      </c>
    </row>
    <row r="458" spans="1:11">
      <c r="A458">
        <v>5</v>
      </c>
      <c r="B458">
        <v>-19.27</v>
      </c>
      <c r="C458">
        <v>26</v>
      </c>
      <c r="D458">
        <v>6000</v>
      </c>
      <c r="E458">
        <v>214</v>
      </c>
      <c r="F458">
        <f>[1]!wallScanTrans(B458,G451,H451,I451,K451)+J451</f>
        <v>191.11383080388271</v>
      </c>
      <c r="G458">
        <f t="shared" si="7"/>
        <v>2.4475548620248042</v>
      </c>
    </row>
    <row r="459" spans="1:11">
      <c r="A459">
        <v>6</v>
      </c>
      <c r="B459">
        <v>-19.34</v>
      </c>
      <c r="C459">
        <v>28</v>
      </c>
      <c r="D459">
        <v>6000</v>
      </c>
      <c r="E459">
        <v>183</v>
      </c>
      <c r="F459">
        <f>[1]!wallScanTrans(B459,G451,H451,I451,K451)+J451</f>
        <v>191.11383080388271</v>
      </c>
      <c r="G459">
        <f t="shared" si="7"/>
        <v>0.3597500017160431</v>
      </c>
    </row>
    <row r="460" spans="1:11">
      <c r="A460">
        <v>7</v>
      </c>
      <c r="B460">
        <v>-19.399999999999999</v>
      </c>
      <c r="C460">
        <v>27</v>
      </c>
      <c r="D460">
        <v>6000</v>
      </c>
      <c r="E460">
        <v>208</v>
      </c>
      <c r="F460">
        <f>[1]!wallScanTrans(B460,G451,H451,I451,K451)+J451</f>
        <v>191.11383080388271</v>
      </c>
      <c r="G460">
        <f t="shared" si="7"/>
        <v>1.3708784140379835</v>
      </c>
    </row>
    <row r="461" spans="1:11">
      <c r="A461">
        <v>8</v>
      </c>
      <c r="B461">
        <v>-19.465</v>
      </c>
      <c r="C461">
        <v>27</v>
      </c>
      <c r="D461">
        <v>6000</v>
      </c>
      <c r="E461">
        <v>199</v>
      </c>
      <c r="F461">
        <f>[1]!wallScanTrans(B461,G451,H451,I451,K451)+J451</f>
        <v>191.11383080388271</v>
      </c>
      <c r="G461">
        <f t="shared" si="7"/>
        <v>0.31252092758688083</v>
      </c>
    </row>
    <row r="462" spans="1:11">
      <c r="A462">
        <v>9</v>
      </c>
      <c r="B462">
        <v>-19.53</v>
      </c>
      <c r="C462">
        <v>27</v>
      </c>
      <c r="D462">
        <v>6000</v>
      </c>
      <c r="E462">
        <v>177</v>
      </c>
      <c r="F462">
        <f>[1]!wallScanTrans(B462,G451,H451,I451,K451)+J451</f>
        <v>191.11383080388271</v>
      </c>
      <c r="G462">
        <f t="shared" si="7"/>
        <v>1.1254249715289737</v>
      </c>
    </row>
    <row r="463" spans="1:11">
      <c r="A463">
        <v>10</v>
      </c>
      <c r="B463">
        <v>-19.59</v>
      </c>
      <c r="C463">
        <v>26</v>
      </c>
      <c r="D463">
        <v>6000</v>
      </c>
      <c r="E463">
        <v>178</v>
      </c>
      <c r="F463">
        <f>[1]!wallScanTrans(B463,G451,H451,I451,K451)+J451</f>
        <v>191.11383080388271</v>
      </c>
      <c r="G463">
        <f t="shared" si="7"/>
        <v>0.96613796827451082</v>
      </c>
    </row>
    <row r="464" spans="1:11">
      <c r="A464">
        <v>11</v>
      </c>
      <c r="B464">
        <v>-19.655000000000001</v>
      </c>
      <c r="C464">
        <v>27</v>
      </c>
      <c r="D464">
        <v>6000</v>
      </c>
      <c r="E464">
        <v>195</v>
      </c>
      <c r="F464">
        <f>[1]!wallScanTrans(B464,G451,H451,I451,K451)+J451</f>
        <v>191.11383080388271</v>
      </c>
      <c r="G464">
        <f t="shared" si="7"/>
        <v>7.7447748824876581E-2</v>
      </c>
    </row>
    <row r="465" spans="1:7">
      <c r="A465">
        <v>12</v>
      </c>
      <c r="B465">
        <v>-19.72</v>
      </c>
      <c r="C465">
        <v>27</v>
      </c>
      <c r="D465">
        <v>6000</v>
      </c>
      <c r="E465">
        <v>207</v>
      </c>
      <c r="F465">
        <f>[1]!wallScanTrans(B465,G451,H451,I451,K451)+J451</f>
        <v>191.11383080388271</v>
      </c>
      <c r="G465">
        <f t="shared" si="7"/>
        <v>1.2191805397471787</v>
      </c>
    </row>
    <row r="466" spans="1:7">
      <c r="A466">
        <v>13</v>
      </c>
      <c r="B466">
        <v>-19.79</v>
      </c>
      <c r="C466">
        <v>26</v>
      </c>
      <c r="D466">
        <v>6000</v>
      </c>
      <c r="E466">
        <v>188</v>
      </c>
      <c r="F466">
        <f>[1]!wallScanTrans(B466,G451,H451,I451,K451)+J451</f>
        <v>191.11383080388271</v>
      </c>
      <c r="G466">
        <f t="shared" si="7"/>
        <v>5.1574161038344793E-2</v>
      </c>
    </row>
    <row r="467" spans="1:7">
      <c r="A467">
        <v>14</v>
      </c>
      <c r="B467">
        <v>-19.850000000000001</v>
      </c>
      <c r="C467">
        <v>27</v>
      </c>
      <c r="D467">
        <v>6000</v>
      </c>
      <c r="E467">
        <v>189</v>
      </c>
      <c r="F467">
        <f>[1]!wallScanTrans(B467,G451,H451,I451,K451)+J451</f>
        <v>191.11383080388271</v>
      </c>
      <c r="G467">
        <f t="shared" si="7"/>
        <v>2.3641696653139727E-2</v>
      </c>
    </row>
    <row r="468" spans="1:7">
      <c r="A468">
        <v>15</v>
      </c>
      <c r="B468">
        <v>-19.920000000000002</v>
      </c>
      <c r="C468">
        <v>27</v>
      </c>
      <c r="D468">
        <v>6000</v>
      </c>
      <c r="E468">
        <v>193</v>
      </c>
      <c r="F468">
        <f>[1]!wallScanTrans(B468,G451,H451,I451,K451)+J451</f>
        <v>191.11383080388271</v>
      </c>
      <c r="G468">
        <f t="shared" si="7"/>
        <v>1.8433338012340716E-2</v>
      </c>
    </row>
    <row r="469" spans="1:7">
      <c r="A469">
        <v>16</v>
      </c>
      <c r="B469">
        <v>-19.989999999999998</v>
      </c>
      <c r="C469">
        <v>27</v>
      </c>
      <c r="D469">
        <v>6000</v>
      </c>
      <c r="E469">
        <v>183</v>
      </c>
      <c r="F469">
        <f>[1]!wallScanTrans(B469,G451,H451,I451,K451)+J451</f>
        <v>191.11383080388271</v>
      </c>
      <c r="G469">
        <f t="shared" si="7"/>
        <v>0.3597500017160431</v>
      </c>
    </row>
    <row r="470" spans="1:7">
      <c r="A470">
        <v>17</v>
      </c>
      <c r="B470">
        <v>-20.05</v>
      </c>
      <c r="C470">
        <v>27</v>
      </c>
      <c r="D470">
        <v>6000</v>
      </c>
      <c r="E470">
        <v>208</v>
      </c>
      <c r="F470">
        <f>[1]!wallScanTrans(B470,G451,H451,I451,K451)+J451</f>
        <v>191.11383080388271</v>
      </c>
      <c r="G470">
        <f t="shared" si="7"/>
        <v>1.3708784140379835</v>
      </c>
    </row>
    <row r="471" spans="1:7">
      <c r="A471">
        <v>18</v>
      </c>
      <c r="B471">
        <v>-20.114999999999998</v>
      </c>
      <c r="C471">
        <v>27</v>
      </c>
      <c r="D471">
        <v>6000</v>
      </c>
      <c r="E471">
        <v>175</v>
      </c>
      <c r="F471">
        <f>[1]!wallScanTrans(B471,G451,H451,I451,K451)+J451</f>
        <v>191.11383080388271</v>
      </c>
      <c r="G471">
        <f t="shared" si="7"/>
        <v>1.4837459610066239</v>
      </c>
    </row>
    <row r="472" spans="1:7">
      <c r="A472">
        <v>19</v>
      </c>
      <c r="B472">
        <v>-20.18</v>
      </c>
      <c r="C472">
        <v>27</v>
      </c>
      <c r="D472">
        <v>6000</v>
      </c>
      <c r="E472">
        <v>192</v>
      </c>
      <c r="F472">
        <f>[1]!wallScanTrans(B472,G451,H451,I451,K451)+J451</f>
        <v>191.11383080388271</v>
      </c>
      <c r="G472">
        <f t="shared" si="7"/>
        <v>4.0900825215998467E-3</v>
      </c>
    </row>
    <row r="473" spans="1:7">
      <c r="A473">
        <v>20</v>
      </c>
      <c r="B473">
        <v>-20.25</v>
      </c>
      <c r="C473">
        <v>26</v>
      </c>
      <c r="D473">
        <v>6000</v>
      </c>
      <c r="E473">
        <v>185</v>
      </c>
      <c r="F473">
        <f>[1]!wallScanTrans(B473,G451,H451,I451,K451)+J451</f>
        <v>191.11383080388271</v>
      </c>
      <c r="G473">
        <f t="shared" si="7"/>
        <v>0.20204825458651382</v>
      </c>
    </row>
    <row r="474" spans="1:7">
      <c r="A474">
        <v>21</v>
      </c>
      <c r="B474">
        <v>-20.309999999999999</v>
      </c>
      <c r="C474">
        <v>27</v>
      </c>
      <c r="D474">
        <v>6000</v>
      </c>
      <c r="E474">
        <v>181</v>
      </c>
      <c r="F474">
        <f>[1]!wallScanTrans(B474,G451,H451,I451,K451)+J451</f>
        <v>191.11383080388271</v>
      </c>
      <c r="G474">
        <f t="shared" si="7"/>
        <v>0.56513576535672216</v>
      </c>
    </row>
    <row r="475" spans="1:7">
      <c r="A475">
        <v>22</v>
      </c>
      <c r="B475">
        <v>-20.37</v>
      </c>
      <c r="C475">
        <v>27</v>
      </c>
      <c r="D475">
        <v>6000</v>
      </c>
      <c r="E475">
        <v>179</v>
      </c>
      <c r="F475">
        <f>[1]!wallScanTrans(B475,G451,H451,I451,K451)+J451</f>
        <v>191.11383080388271</v>
      </c>
      <c r="G475">
        <f t="shared" si="7"/>
        <v>0.81980389243071239</v>
      </c>
    </row>
    <row r="476" spans="1:7">
      <c r="A476">
        <v>23</v>
      </c>
      <c r="B476">
        <v>-20.440000000000001</v>
      </c>
      <c r="C476">
        <v>27</v>
      </c>
      <c r="D476">
        <v>6000</v>
      </c>
      <c r="E476">
        <v>183</v>
      </c>
      <c r="F476">
        <f>[1]!wallScanTrans(B476,G451,H451,I451,K451)+J451</f>
        <v>191.11383080388271</v>
      </c>
      <c r="G476">
        <f t="shared" si="7"/>
        <v>0.3597500017160431</v>
      </c>
    </row>
    <row r="477" spans="1:7">
      <c r="A477">
        <v>24</v>
      </c>
      <c r="B477">
        <v>-20.51</v>
      </c>
      <c r="C477">
        <v>27</v>
      </c>
      <c r="D477">
        <v>6000</v>
      </c>
      <c r="E477">
        <v>197</v>
      </c>
      <c r="F477">
        <f>[1]!wallScanTrans(B477,G451,H451,I451,K451)+J451</f>
        <v>191.11383080388271</v>
      </c>
      <c r="G477">
        <f t="shared" si="7"/>
        <v>0.17587303454477213</v>
      </c>
    </row>
    <row r="478" spans="1:7">
      <c r="A478">
        <v>25</v>
      </c>
      <c r="B478">
        <v>-20.57</v>
      </c>
      <c r="C478">
        <v>27</v>
      </c>
      <c r="D478">
        <v>6000</v>
      </c>
      <c r="E478">
        <v>208</v>
      </c>
      <c r="F478">
        <f>[1]!wallScanTrans(B478,G451,H451,I451,K451)+J451</f>
        <v>191.11383080388271</v>
      </c>
      <c r="G478">
        <f t="shared" si="7"/>
        <v>1.3708784140379835</v>
      </c>
    </row>
    <row r="479" spans="1:7">
      <c r="A479">
        <v>26</v>
      </c>
      <c r="B479">
        <v>-20.63</v>
      </c>
      <c r="C479">
        <v>27</v>
      </c>
      <c r="D479">
        <v>6000</v>
      </c>
      <c r="E479">
        <v>180</v>
      </c>
      <c r="F479">
        <f>[1]!wallScanTrans(B479,G451,H451,I451,K451)+J451</f>
        <v>190.30551700697293</v>
      </c>
      <c r="G479">
        <f t="shared" si="7"/>
        <v>0.59002044878337989</v>
      </c>
    </row>
    <row r="480" spans="1:7">
      <c r="A480">
        <v>27</v>
      </c>
      <c r="B480">
        <v>-20.704999999999998</v>
      </c>
      <c r="C480">
        <v>26</v>
      </c>
      <c r="D480">
        <v>6000</v>
      </c>
      <c r="E480">
        <v>182</v>
      </c>
      <c r="F480">
        <f>[1]!wallScanTrans(B480,G451,H451,I451,K451)+J451</f>
        <v>182.22060804962092</v>
      </c>
      <c r="G480">
        <f t="shared" si="7"/>
        <v>2.674061074590482E-4</v>
      </c>
    </row>
    <row r="481" spans="1:13">
      <c r="A481">
        <v>28</v>
      </c>
      <c r="B481">
        <v>-20.765000000000001</v>
      </c>
      <c r="C481">
        <v>27</v>
      </c>
      <c r="D481">
        <v>6000</v>
      </c>
      <c r="E481">
        <v>182</v>
      </c>
      <c r="F481">
        <f>[1]!wallScanTrans(B481,G451,H451,I451,K451)+J451</f>
        <v>169.50415303534447</v>
      </c>
      <c r="G481">
        <f t="shared" si="7"/>
        <v>0.85794610639610303</v>
      </c>
    </row>
    <row r="482" spans="1:13">
      <c r="A482">
        <v>29</v>
      </c>
      <c r="B482">
        <v>-20.83</v>
      </c>
      <c r="C482">
        <v>27</v>
      </c>
      <c r="D482">
        <v>6000</v>
      </c>
      <c r="E482">
        <v>138</v>
      </c>
      <c r="F482">
        <f>[1]!wallScanTrans(B482,G451,H451,I451,K451)+J451</f>
        <v>149.46018000837302</v>
      </c>
      <c r="G482">
        <f t="shared" si="7"/>
        <v>0.95170815814719223</v>
      </c>
    </row>
    <row r="483" spans="1:13">
      <c r="A483">
        <v>30</v>
      </c>
      <c r="B483">
        <v>-20.89</v>
      </c>
      <c r="C483">
        <v>27</v>
      </c>
      <c r="D483">
        <v>6000</v>
      </c>
      <c r="E483">
        <v>134</v>
      </c>
      <c r="F483">
        <f>[1]!wallScanTrans(B483,G451,H451,I451,K451)+J451</f>
        <v>128.8973905778787</v>
      </c>
      <c r="G483">
        <f t="shared" si="7"/>
        <v>0.19430315608000828</v>
      </c>
    </row>
    <row r="484" spans="1:13">
      <c r="A484">
        <v>31</v>
      </c>
      <c r="B484">
        <v>-20.965</v>
      </c>
      <c r="C484">
        <v>27</v>
      </c>
      <c r="D484">
        <v>6000</v>
      </c>
      <c r="E484">
        <v>120</v>
      </c>
      <c r="F484">
        <f>[1]!wallScanTrans(B484,G451,H451,I451,K451)+J451</f>
        <v>110.77695578391555</v>
      </c>
      <c r="G484">
        <f t="shared" si="7"/>
        <v>0.70887120509873969</v>
      </c>
    </row>
    <row r="485" spans="1:13">
      <c r="A485">
        <v>32</v>
      </c>
      <c r="B485">
        <v>-21.024999999999999</v>
      </c>
      <c r="C485">
        <v>26</v>
      </c>
      <c r="D485">
        <v>6000</v>
      </c>
      <c r="E485">
        <v>92</v>
      </c>
      <c r="F485">
        <f>[1]!wallScanTrans(B485,G451,H451,I451,K451)+J451</f>
        <v>102.52913579713919</v>
      </c>
      <c r="G485">
        <f t="shared" si="7"/>
        <v>1.2050293547238906</v>
      </c>
    </row>
    <row r="486" spans="1:13">
      <c r="A486">
        <v>33</v>
      </c>
      <c r="B486">
        <v>-21.085000000000001</v>
      </c>
      <c r="C486">
        <v>26</v>
      </c>
      <c r="D486">
        <v>6000</v>
      </c>
      <c r="E486">
        <v>107</v>
      </c>
      <c r="F486">
        <f>[1]!wallScanTrans(B486,G451,H451,I451,K451)+J451</f>
        <v>99.834934377284881</v>
      </c>
      <c r="G486">
        <f t="shared" si="7"/>
        <v>0.47979593811041116</v>
      </c>
    </row>
    <row r="487" spans="1:13">
      <c r="A487">
        <v>34</v>
      </c>
      <c r="B487">
        <v>-21.16</v>
      </c>
      <c r="C487">
        <v>27</v>
      </c>
      <c r="D487">
        <v>6000</v>
      </c>
      <c r="E487">
        <v>118</v>
      </c>
      <c r="F487">
        <f>[1]!wallScanTrans(B487,G451,H451,I451,K451)+J451</f>
        <v>99.834934377284881</v>
      </c>
      <c r="G487">
        <f t="shared" si="7"/>
        <v>2.796352619301242</v>
      </c>
    </row>
    <row r="488" spans="1:13">
      <c r="A488">
        <v>35</v>
      </c>
      <c r="B488">
        <v>-21.22</v>
      </c>
      <c r="C488">
        <v>26</v>
      </c>
      <c r="D488">
        <v>6000</v>
      </c>
      <c r="E488">
        <v>116</v>
      </c>
      <c r="F488">
        <f>[1]!wallScanTrans(B488,G451,H451,I451,K451)+J451</f>
        <v>99.834934377284881</v>
      </c>
      <c r="G488">
        <f t="shared" si="7"/>
        <v>2.2526667809197076</v>
      </c>
    </row>
    <row r="489" spans="1:13">
      <c r="A489">
        <v>36</v>
      </c>
      <c r="B489">
        <v>-21.285</v>
      </c>
      <c r="C489">
        <v>26</v>
      </c>
      <c r="D489">
        <v>6000</v>
      </c>
      <c r="E489">
        <v>92</v>
      </c>
      <c r="F489">
        <f>[1]!wallScanTrans(B489,G451,H451,I451,K451)+J451</f>
        <v>99.834934377284881</v>
      </c>
      <c r="G489">
        <f t="shared" si="7"/>
        <v>0.66724126843870035</v>
      </c>
    </row>
    <row r="490" spans="1:13">
      <c r="A490">
        <v>37</v>
      </c>
      <c r="B490">
        <v>-21.344999999999999</v>
      </c>
      <c r="C490">
        <v>27</v>
      </c>
      <c r="D490">
        <v>6000</v>
      </c>
      <c r="E490">
        <v>96</v>
      </c>
      <c r="F490">
        <f>[1]!wallScanTrans(B490,G451,H451,I451,K451)+J451</f>
        <v>99.834934377284881</v>
      </c>
      <c r="G490">
        <f t="shared" si="7"/>
        <v>0.15319501748001438</v>
      </c>
    </row>
    <row r="491" spans="1:13">
      <c r="A491">
        <v>38</v>
      </c>
      <c r="B491">
        <v>-21.414999999999999</v>
      </c>
      <c r="C491">
        <v>27</v>
      </c>
      <c r="D491">
        <v>6000</v>
      </c>
      <c r="E491">
        <v>96</v>
      </c>
      <c r="F491">
        <f>[1]!wallScanTrans(B491,G451,H451,I451,K451)+J451</f>
        <v>99.834934377284881</v>
      </c>
      <c r="G491">
        <f t="shared" si="7"/>
        <v>0.15319501748001438</v>
      </c>
    </row>
    <row r="492" spans="1:13">
      <c r="A492">
        <v>39</v>
      </c>
      <c r="B492">
        <v>-21.475000000000001</v>
      </c>
      <c r="C492">
        <v>26</v>
      </c>
      <c r="D492">
        <v>6000</v>
      </c>
      <c r="E492">
        <v>116</v>
      </c>
      <c r="F492">
        <f>[1]!wallScanTrans(B492,G451,H451,I451,K451)+J451</f>
        <v>99.834934377284881</v>
      </c>
      <c r="G492">
        <f t="shared" si="7"/>
        <v>2.2526667809197076</v>
      </c>
    </row>
    <row r="493" spans="1:13">
      <c r="A493">
        <v>40</v>
      </c>
      <c r="B493">
        <v>-21.545000000000002</v>
      </c>
      <c r="C493">
        <v>27</v>
      </c>
      <c r="D493">
        <v>6000</v>
      </c>
      <c r="E493">
        <v>90</v>
      </c>
      <c r="F493">
        <f>[1]!wallScanTrans(B493,G451,H451,I451,K451)+J451</f>
        <v>99.834934377284881</v>
      </c>
      <c r="G493">
        <f t="shared" si="7"/>
        <v>1.0747326022833328</v>
      </c>
    </row>
    <row r="494" spans="1:13">
      <c r="A494">
        <v>41</v>
      </c>
      <c r="B494">
        <v>-21.61</v>
      </c>
      <c r="C494">
        <v>27</v>
      </c>
      <c r="D494">
        <v>6000</v>
      </c>
      <c r="E494">
        <v>115</v>
      </c>
      <c r="F494">
        <f>[1]!wallScanTrans(B494,G451,H451,I451,K451)+J451</f>
        <v>99.834934377284881</v>
      </c>
      <c r="G494">
        <f t="shared" si="7"/>
        <v>1.9998192638370078</v>
      </c>
    </row>
    <row r="495" spans="1:13">
      <c r="A495">
        <v>42</v>
      </c>
      <c r="B495">
        <v>-21.675000000000001</v>
      </c>
      <c r="C495">
        <v>26</v>
      </c>
      <c r="D495">
        <v>6000</v>
      </c>
      <c r="E495">
        <v>100</v>
      </c>
      <c r="F495">
        <f>[1]!wallScanTrans(B495,G451,H451,I451,K451)+J451</f>
        <v>99.834934377284881</v>
      </c>
      <c r="G495">
        <f t="shared" si="7"/>
        <v>2.7246659802329952E-4</v>
      </c>
    </row>
    <row r="496" spans="1:13">
      <c r="A496">
        <v>43</v>
      </c>
      <c r="B496">
        <v>-21.74</v>
      </c>
      <c r="C496">
        <v>26</v>
      </c>
      <c r="D496">
        <v>6000</v>
      </c>
      <c r="E496">
        <v>83</v>
      </c>
      <c r="F496">
        <f>[1]!wallScanTrans(B496,G451,H451,I451,K451)+J451</f>
        <v>99.834934377284881</v>
      </c>
      <c r="G496">
        <f t="shared" si="7"/>
        <v>3.4146387408131118</v>
      </c>
      <c r="M496">
        <v>-22.5</v>
      </c>
    </row>
    <row r="497" spans="1:13">
      <c r="A497">
        <v>44</v>
      </c>
      <c r="B497">
        <v>-21.8</v>
      </c>
      <c r="C497">
        <v>28</v>
      </c>
      <c r="D497">
        <v>6000</v>
      </c>
      <c r="E497">
        <v>111</v>
      </c>
      <c r="F497">
        <f>[1]!wallScanTrans(B497,G451,H451,I451,K451)+J451</f>
        <v>99.834934377284881</v>
      </c>
      <c r="G497">
        <f t="shared" si="7"/>
        <v>1.1230512645003148</v>
      </c>
      <c r="M497">
        <v>-19.5</v>
      </c>
    </row>
    <row r="498" spans="1:13">
      <c r="A498">
        <v>45</v>
      </c>
      <c r="B498">
        <v>-21.875</v>
      </c>
      <c r="C498">
        <v>27</v>
      </c>
      <c r="D498">
        <v>6000</v>
      </c>
      <c r="E498">
        <v>96</v>
      </c>
      <c r="F498">
        <f>[1]!wallScanTrans(B498,G451,H451,I451,K451)+J451</f>
        <v>99.834934377284881</v>
      </c>
      <c r="G498">
        <f t="shared" si="7"/>
        <v>0.15319501748001438</v>
      </c>
      <c r="M498">
        <f>M497-M496</f>
        <v>3</v>
      </c>
    </row>
    <row r="499" spans="1:13">
      <c r="A499">
        <v>46</v>
      </c>
      <c r="B499">
        <v>-21.934999999999999</v>
      </c>
      <c r="C499">
        <v>28</v>
      </c>
      <c r="D499">
        <v>6000</v>
      </c>
      <c r="E499">
        <v>85</v>
      </c>
      <c r="F499">
        <f>[1]!wallScanTrans(B499,G451,H451,I451,K451)+J451</f>
        <v>99.834934377284881</v>
      </c>
      <c r="G499">
        <f t="shared" si="7"/>
        <v>2.5891209173923384</v>
      </c>
      <c r="M499">
        <f>M498/0.065</f>
        <v>46.153846153846153</v>
      </c>
    </row>
    <row r="500" spans="1:13">
      <c r="A500">
        <v>47</v>
      </c>
      <c r="B500">
        <v>-21.995000000000001</v>
      </c>
      <c r="C500">
        <v>27</v>
      </c>
      <c r="D500">
        <v>6000</v>
      </c>
      <c r="E500">
        <v>103</v>
      </c>
      <c r="F500">
        <f>[1]!wallScanTrans(B500,G451,H451,I451,K451)+J451</f>
        <v>99.834934377284881</v>
      </c>
      <c r="G500">
        <f t="shared" si="7"/>
        <v>9.7258644622262552E-2</v>
      </c>
      <c r="M500">
        <f>-19.5-45*0.065</f>
        <v>-22.425000000000001</v>
      </c>
    </row>
    <row r="501" spans="1:13">
      <c r="A501">
        <v>48</v>
      </c>
      <c r="B501">
        <v>-22.07</v>
      </c>
      <c r="C501">
        <v>26</v>
      </c>
      <c r="D501">
        <v>6000</v>
      </c>
      <c r="E501">
        <v>84</v>
      </c>
      <c r="F501">
        <f>[1]!wallScanTrans(B501,G451,H451,I451,K451)+J451</f>
        <v>99.834934377284881</v>
      </c>
      <c r="G501">
        <f t="shared" si="7"/>
        <v>2.9850612706299824</v>
      </c>
    </row>
    <row r="502" spans="1:13">
      <c r="A502">
        <v>49</v>
      </c>
      <c r="B502">
        <v>-22.135000000000002</v>
      </c>
      <c r="C502">
        <v>26</v>
      </c>
      <c r="D502">
        <v>6000</v>
      </c>
      <c r="E502">
        <v>117</v>
      </c>
      <c r="F502">
        <f>[1]!wallScanTrans(B502,G451,H451,I451,K451)+J451</f>
        <v>99.834934377284881</v>
      </c>
      <c r="G502">
        <f t="shared" si="7"/>
        <v>2.5182861353172341</v>
      </c>
    </row>
    <row r="503" spans="1:13">
      <c r="A503">
        <v>50</v>
      </c>
      <c r="B503">
        <v>-22.184999999999999</v>
      </c>
      <c r="C503">
        <v>27</v>
      </c>
      <c r="D503">
        <v>6000</v>
      </c>
      <c r="E503">
        <v>103</v>
      </c>
      <c r="F503">
        <f>[1]!wallScanTrans(B503,G451,H451,I451,K451)+J451</f>
        <v>99.834934377284881</v>
      </c>
      <c r="G503">
        <f t="shared" si="7"/>
        <v>9.7258644622262552E-2</v>
      </c>
    </row>
    <row r="504" spans="1:13">
      <c r="A504">
        <v>51</v>
      </c>
      <c r="B504">
        <v>-22.26</v>
      </c>
      <c r="C504">
        <v>27</v>
      </c>
      <c r="D504">
        <v>6000</v>
      </c>
      <c r="E504">
        <v>104</v>
      </c>
      <c r="F504">
        <f>[1]!wallScanTrans(B504,G451,H451,I451,K451)+J451</f>
        <v>99.834934377284881</v>
      </c>
      <c r="G504">
        <f t="shared" si="7"/>
        <v>0.16680549655310847</v>
      </c>
    </row>
    <row r="505" spans="1:13">
      <c r="A505">
        <v>52</v>
      </c>
      <c r="B505">
        <v>-22.324999999999999</v>
      </c>
      <c r="C505">
        <v>27</v>
      </c>
      <c r="D505">
        <v>6000</v>
      </c>
      <c r="E505">
        <v>94</v>
      </c>
      <c r="F505">
        <f>[1]!wallScanTrans(B505,G451,H451,I451,K451)+J451</f>
        <v>99.834934377284881</v>
      </c>
      <c r="G505">
        <f t="shared" si="7"/>
        <v>0.36219637433213731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E2:AI59"/>
  <sheetViews>
    <sheetView tabSelected="1" topLeftCell="Z1" zoomScale="70" zoomScaleNormal="70" workbookViewId="0">
      <selection activeCell="AH4" sqref="AH4"/>
    </sheetView>
  </sheetViews>
  <sheetFormatPr defaultRowHeight="15"/>
  <cols>
    <col min="7" max="7" width="12.140625" customWidth="1"/>
    <col min="8" max="8" width="15.85546875" bestFit="1" customWidth="1"/>
    <col min="10" max="10" width="18.140625" bestFit="1" customWidth="1"/>
    <col min="11" max="13" width="18.140625" customWidth="1"/>
    <col min="19" max="19" width="11.42578125" customWidth="1"/>
  </cols>
  <sheetData>
    <row r="2" spans="5:35">
      <c r="G2" t="s">
        <v>77</v>
      </c>
      <c r="H2" t="s">
        <v>78</v>
      </c>
      <c r="J2" t="s">
        <v>93</v>
      </c>
      <c r="M2" t="s">
        <v>78</v>
      </c>
      <c r="R2" t="s">
        <v>82</v>
      </c>
      <c r="W2" t="s">
        <v>83</v>
      </c>
      <c r="AB2" t="s">
        <v>84</v>
      </c>
      <c r="AG2" t="s">
        <v>85</v>
      </c>
    </row>
    <row r="3" spans="5:35">
      <c r="E3" t="s">
        <v>74</v>
      </c>
      <c r="F3" t="s">
        <v>75</v>
      </c>
      <c r="G3" t="s">
        <v>76</v>
      </c>
      <c r="L3" t="s">
        <v>75</v>
      </c>
      <c r="M3" t="s">
        <v>94</v>
      </c>
      <c r="P3" t="s">
        <v>86</v>
      </c>
      <c r="Q3" t="s">
        <v>74</v>
      </c>
      <c r="R3" t="s">
        <v>75</v>
      </c>
      <c r="S3" t="s">
        <v>87</v>
      </c>
      <c r="U3" t="s">
        <v>86</v>
      </c>
      <c r="V3" t="s">
        <v>74</v>
      </c>
      <c r="W3" t="s">
        <v>75</v>
      </c>
      <c r="X3" t="s">
        <v>87</v>
      </c>
      <c r="Z3" t="s">
        <v>86</v>
      </c>
      <c r="AA3" t="s">
        <v>74</v>
      </c>
      <c r="AB3" t="s">
        <v>75</v>
      </c>
      <c r="AC3" t="s">
        <v>87</v>
      </c>
      <c r="AD3" t="s">
        <v>88</v>
      </c>
      <c r="AF3" t="s">
        <v>86</v>
      </c>
      <c r="AG3" t="s">
        <v>74</v>
      </c>
      <c r="AH3" t="s">
        <v>75</v>
      </c>
      <c r="AI3" t="s">
        <v>87</v>
      </c>
    </row>
    <row r="4" spans="5:35">
      <c r="E4">
        <v>-24</v>
      </c>
      <c r="F4">
        <v>-58.45</v>
      </c>
      <c r="G4">
        <v>-21.208315052815667</v>
      </c>
      <c r="H4">
        <f>'980030'!H37</f>
        <v>-21.27952941711451</v>
      </c>
      <c r="J4">
        <f>H4-G4</f>
        <v>-7.121436429884298E-2</v>
      </c>
      <c r="L4">
        <f>E4</f>
        <v>-24</v>
      </c>
      <c r="M4" s="3">
        <f>H4</f>
        <v>-21.27952941711451</v>
      </c>
      <c r="P4">
        <v>1</v>
      </c>
      <c r="Q4">
        <f>E4</f>
        <v>-24</v>
      </c>
      <c r="R4">
        <f>F4</f>
        <v>-58.45</v>
      </c>
      <c r="S4">
        <f>M4+0.15</f>
        <v>-21.129529417114512</v>
      </c>
      <c r="U4">
        <v>55</v>
      </c>
      <c r="V4">
        <v>-24</v>
      </c>
      <c r="W4">
        <f>VLOOKUP(V4,$E$4:$F$56,2, FALSE)</f>
        <v>-58.45</v>
      </c>
      <c r="X4">
        <f>VLOOKUP(V4,$L$4:$M$56,2, FALSE)+2.5</f>
        <v>-18.77952941711451</v>
      </c>
      <c r="Z4">
        <v>68</v>
      </c>
      <c r="AA4">
        <v>0</v>
      </c>
      <c r="AB4">
        <f>VLOOKUP(AA4,$E$4:$F$56,2, FALSE)</f>
        <v>-34.450000000000003</v>
      </c>
      <c r="AC4">
        <f>VLOOKUP(AA4,$L$4:$M$56,2, FALSE)+AD4</f>
        <v>-20.696163778834411</v>
      </c>
      <c r="AD4">
        <v>0.45</v>
      </c>
      <c r="AF4">
        <f>76</f>
        <v>76</v>
      </c>
      <c r="AG4">
        <f>E4</f>
        <v>-24</v>
      </c>
      <c r="AH4">
        <f>F4</f>
        <v>-58.45</v>
      </c>
      <c r="AI4">
        <f>M4+0.25</f>
        <v>-21.02952941711451</v>
      </c>
    </row>
    <row r="5" spans="5:35">
      <c r="E5">
        <v>-16</v>
      </c>
      <c r="F5">
        <v>-50.45</v>
      </c>
      <c r="G5">
        <v>-20.915961305704837</v>
      </c>
      <c r="H5">
        <f>'980030'!H106</f>
        <v>-20.907387465474596</v>
      </c>
      <c r="J5">
        <f>H5-G5</f>
        <v>8.5738402302411032E-3</v>
      </c>
      <c r="L5">
        <f t="shared" ref="L5:L56" si="0">E5</f>
        <v>-16</v>
      </c>
      <c r="M5" s="3">
        <f>H5</f>
        <v>-20.907387465474596</v>
      </c>
      <c r="P5">
        <f>P4+1</f>
        <v>2</v>
      </c>
      <c r="Q5">
        <f t="shared" ref="Q5:R56" si="1">E5</f>
        <v>-16</v>
      </c>
      <c r="R5">
        <f t="shared" si="1"/>
        <v>-50.45</v>
      </c>
      <c r="S5">
        <f t="shared" ref="S5:S56" si="2">M5+0.15</f>
        <v>-20.757387465474597</v>
      </c>
      <c r="U5">
        <f>U4+1</f>
        <v>56</v>
      </c>
      <c r="V5">
        <v>-16</v>
      </c>
      <c r="W5">
        <f t="shared" ref="W5:W16" si="3">VLOOKUP(V5,$E$4:$F$56,2, FALSE)</f>
        <v>-50.45</v>
      </c>
      <c r="X5">
        <f t="shared" ref="X5:X16" si="4">VLOOKUP(V5,$L$4:$M$56,2, FALSE)+2.5</f>
        <v>-18.407387465474596</v>
      </c>
      <c r="Z5">
        <f>Z4+1</f>
        <v>69</v>
      </c>
      <c r="AA5">
        <v>0</v>
      </c>
      <c r="AB5">
        <f t="shared" ref="AB5:AB10" si="5">VLOOKUP(AA5,$E$4:$F$56,2, FALSE)</f>
        <v>-34.450000000000003</v>
      </c>
      <c r="AC5">
        <f t="shared" ref="AC5:AC10" si="6">VLOOKUP(AA5,$L$4:$M$56,2, FALSE)+AD5</f>
        <v>-20.39616377883441</v>
      </c>
      <c r="AD5">
        <v>0.75</v>
      </c>
      <c r="AF5">
        <f>AF4+1</f>
        <v>77</v>
      </c>
      <c r="AG5">
        <f t="shared" ref="AG5:AH56" si="7">E5</f>
        <v>-16</v>
      </c>
      <c r="AH5">
        <f t="shared" si="7"/>
        <v>-50.45</v>
      </c>
      <c r="AI5">
        <f t="shared" ref="AI5:AI56" si="8">M5+0.25</f>
        <v>-20.657387465474596</v>
      </c>
    </row>
    <row r="6" spans="5:35">
      <c r="E6">
        <v>-15</v>
      </c>
      <c r="F6">
        <v>-49.45</v>
      </c>
      <c r="G6">
        <v>-20.847748844436598</v>
      </c>
      <c r="L6">
        <f t="shared" si="0"/>
        <v>-15</v>
      </c>
      <c r="M6">
        <f>G6+$J$57</f>
        <v>-20.857753169438805</v>
      </c>
      <c r="P6">
        <f t="shared" ref="P6:P56" si="9">P5+1</f>
        <v>3</v>
      </c>
      <c r="Q6">
        <f t="shared" si="1"/>
        <v>-15</v>
      </c>
      <c r="R6">
        <f t="shared" si="1"/>
        <v>-49.45</v>
      </c>
      <c r="S6">
        <f t="shared" si="2"/>
        <v>-20.707753169438806</v>
      </c>
      <c r="U6">
        <f t="shared" ref="U6:U16" si="10">U5+1</f>
        <v>57</v>
      </c>
      <c r="V6">
        <v>-12</v>
      </c>
      <c r="W6">
        <f t="shared" si="3"/>
        <v>-46.45</v>
      </c>
      <c r="X6">
        <f t="shared" si="4"/>
        <v>-18.268939632001832</v>
      </c>
      <c r="Z6">
        <f t="shared" ref="Z6:Z10" si="11">Z5+1</f>
        <v>70</v>
      </c>
      <c r="AA6">
        <v>0</v>
      </c>
      <c r="AB6">
        <f t="shared" si="5"/>
        <v>-34.450000000000003</v>
      </c>
      <c r="AC6">
        <f t="shared" si="6"/>
        <v>-20.096163778834409</v>
      </c>
      <c r="AD6">
        <v>1.05</v>
      </c>
      <c r="AF6">
        <f t="shared" ref="AF6:AF56" si="12">AF5+1</f>
        <v>78</v>
      </c>
      <c r="AG6">
        <f t="shared" si="7"/>
        <v>-15</v>
      </c>
      <c r="AH6">
        <f t="shared" si="7"/>
        <v>-49.45</v>
      </c>
      <c r="AI6">
        <f t="shared" si="8"/>
        <v>-20.607753169438805</v>
      </c>
    </row>
    <row r="7" spans="5:35">
      <c r="E7">
        <v>-14</v>
      </c>
      <c r="F7">
        <v>-48.45</v>
      </c>
      <c r="G7">
        <v>-20.849474574603292</v>
      </c>
      <c r="L7">
        <f t="shared" si="0"/>
        <v>-14</v>
      </c>
      <c r="M7">
        <f>G7+$J$57</f>
        <v>-20.859478899605499</v>
      </c>
      <c r="P7">
        <f t="shared" si="9"/>
        <v>4</v>
      </c>
      <c r="Q7">
        <f t="shared" si="1"/>
        <v>-14</v>
      </c>
      <c r="R7">
        <f t="shared" si="1"/>
        <v>-48.45</v>
      </c>
      <c r="S7">
        <f t="shared" si="2"/>
        <v>-20.7094788996055</v>
      </c>
      <c r="U7">
        <f t="shared" si="10"/>
        <v>58</v>
      </c>
      <c r="V7">
        <v>-9</v>
      </c>
      <c r="W7">
        <f t="shared" si="3"/>
        <v>-43.45</v>
      </c>
      <c r="X7">
        <f t="shared" si="4"/>
        <v>-18.09762865253786</v>
      </c>
      <c r="Z7">
        <f t="shared" si="11"/>
        <v>71</v>
      </c>
      <c r="AA7">
        <v>0</v>
      </c>
      <c r="AB7">
        <f t="shared" si="5"/>
        <v>-34.450000000000003</v>
      </c>
      <c r="AC7">
        <f t="shared" si="6"/>
        <v>-19.796163778834408</v>
      </c>
      <c r="AD7">
        <v>1.35</v>
      </c>
      <c r="AF7">
        <f t="shared" si="12"/>
        <v>79</v>
      </c>
      <c r="AG7">
        <f t="shared" si="7"/>
        <v>-14</v>
      </c>
      <c r="AH7">
        <f t="shared" si="7"/>
        <v>-48.45</v>
      </c>
      <c r="AI7">
        <f t="shared" si="8"/>
        <v>-20.609478899605499</v>
      </c>
    </row>
    <row r="8" spans="5:35">
      <c r="E8">
        <v>-13</v>
      </c>
      <c r="F8">
        <v>-47.45</v>
      </c>
      <c r="G8">
        <v>-20.788831050512044</v>
      </c>
      <c r="L8">
        <f t="shared" si="0"/>
        <v>-13</v>
      </c>
      <c r="M8">
        <f>G8+$J$57</f>
        <v>-20.798835375514251</v>
      </c>
      <c r="P8">
        <f t="shared" si="9"/>
        <v>5</v>
      </c>
      <c r="Q8">
        <f t="shared" si="1"/>
        <v>-13</v>
      </c>
      <c r="R8">
        <f t="shared" si="1"/>
        <v>-47.45</v>
      </c>
      <c r="S8">
        <f t="shared" si="2"/>
        <v>-20.648835375514253</v>
      </c>
      <c r="U8">
        <f t="shared" si="10"/>
        <v>59</v>
      </c>
      <c r="V8">
        <v>-6</v>
      </c>
      <c r="W8">
        <f t="shared" si="3"/>
        <v>-40.450000000000003</v>
      </c>
      <c r="X8">
        <f t="shared" si="4"/>
        <v>-18.34647974194446</v>
      </c>
      <c r="Z8">
        <f t="shared" si="11"/>
        <v>72</v>
      </c>
      <c r="AA8">
        <v>0</v>
      </c>
      <c r="AB8">
        <f t="shared" si="5"/>
        <v>-34.450000000000003</v>
      </c>
      <c r="AC8">
        <f t="shared" si="6"/>
        <v>-19.496163778834411</v>
      </c>
      <c r="AD8">
        <v>1.65</v>
      </c>
      <c r="AF8">
        <f t="shared" si="12"/>
        <v>80</v>
      </c>
      <c r="AG8">
        <f t="shared" si="7"/>
        <v>-13</v>
      </c>
      <c r="AH8">
        <f t="shared" si="7"/>
        <v>-47.45</v>
      </c>
      <c r="AI8">
        <f t="shared" si="8"/>
        <v>-20.548835375514251</v>
      </c>
    </row>
    <row r="9" spans="5:35">
      <c r="E9">
        <v>-12</v>
      </c>
      <c r="F9">
        <v>-46.45</v>
      </c>
      <c r="G9">
        <v>-20.748365735698926</v>
      </c>
      <c r="H9">
        <f>'980030'!H175</f>
        <v>-20.768939632001832</v>
      </c>
      <c r="J9">
        <f>H9-G9</f>
        <v>-2.0573896302906292E-2</v>
      </c>
      <c r="L9">
        <f t="shared" si="0"/>
        <v>-12</v>
      </c>
      <c r="M9" s="3">
        <f>H9</f>
        <v>-20.768939632001832</v>
      </c>
      <c r="P9">
        <f t="shared" si="9"/>
        <v>6</v>
      </c>
      <c r="Q9">
        <f t="shared" si="1"/>
        <v>-12</v>
      </c>
      <c r="R9">
        <f t="shared" si="1"/>
        <v>-46.45</v>
      </c>
      <c r="S9">
        <f t="shared" si="2"/>
        <v>-20.618939632001833</v>
      </c>
      <c r="U9">
        <f t="shared" si="10"/>
        <v>60</v>
      </c>
      <c r="V9">
        <v>-3</v>
      </c>
      <c r="W9">
        <f t="shared" si="3"/>
        <v>-37.450000000000003</v>
      </c>
      <c r="X9">
        <f t="shared" si="4"/>
        <v>-18.612894459116216</v>
      </c>
      <c r="Z9">
        <f t="shared" si="11"/>
        <v>73</v>
      </c>
      <c r="AA9">
        <v>0</v>
      </c>
      <c r="AB9">
        <f t="shared" si="5"/>
        <v>-34.450000000000003</v>
      </c>
      <c r="AC9">
        <f t="shared" si="6"/>
        <v>-19.196163778834411</v>
      </c>
      <c r="AD9">
        <v>1.95</v>
      </c>
      <c r="AF9">
        <f t="shared" si="12"/>
        <v>81</v>
      </c>
      <c r="AG9">
        <f t="shared" si="7"/>
        <v>-12</v>
      </c>
      <c r="AH9">
        <f t="shared" si="7"/>
        <v>-46.45</v>
      </c>
      <c r="AI9">
        <f t="shared" si="8"/>
        <v>-20.518939632001832</v>
      </c>
    </row>
    <row r="10" spans="5:35">
      <c r="E10">
        <v>-11</v>
      </c>
      <c r="F10">
        <v>-45.45</v>
      </c>
      <c r="G10">
        <v>-20.711926003530884</v>
      </c>
      <c r="L10">
        <f t="shared" si="0"/>
        <v>-11</v>
      </c>
      <c r="M10">
        <f>G10+$J$57</f>
        <v>-20.721930328533091</v>
      </c>
      <c r="P10">
        <f t="shared" si="9"/>
        <v>7</v>
      </c>
      <c r="Q10">
        <f t="shared" si="1"/>
        <v>-11</v>
      </c>
      <c r="R10">
        <f t="shared" si="1"/>
        <v>-45.45</v>
      </c>
      <c r="S10">
        <f t="shared" si="2"/>
        <v>-20.571930328533092</v>
      </c>
      <c r="U10">
        <f t="shared" si="10"/>
        <v>61</v>
      </c>
      <c r="V10">
        <v>0</v>
      </c>
      <c r="W10">
        <f t="shared" si="3"/>
        <v>-34.450000000000003</v>
      </c>
      <c r="X10">
        <f t="shared" si="4"/>
        <v>-18.64616377883441</v>
      </c>
      <c r="Z10">
        <f t="shared" si="11"/>
        <v>74</v>
      </c>
      <c r="AA10">
        <v>0</v>
      </c>
      <c r="AB10">
        <f t="shared" si="5"/>
        <v>-34.450000000000003</v>
      </c>
      <c r="AC10">
        <f t="shared" si="6"/>
        <v>-18.89616377883441</v>
      </c>
      <c r="AD10">
        <v>2.25</v>
      </c>
      <c r="AF10">
        <f t="shared" si="12"/>
        <v>82</v>
      </c>
      <c r="AG10">
        <f t="shared" si="7"/>
        <v>-11</v>
      </c>
      <c r="AH10">
        <f t="shared" si="7"/>
        <v>-45.45</v>
      </c>
      <c r="AI10">
        <f t="shared" si="8"/>
        <v>-20.471930328533091</v>
      </c>
    </row>
    <row r="11" spans="5:35">
      <c r="E11">
        <v>-10</v>
      </c>
      <c r="F11">
        <v>-44.45</v>
      </c>
      <c r="G11">
        <v>-20.635117924999843</v>
      </c>
      <c r="L11">
        <f t="shared" si="0"/>
        <v>-10</v>
      </c>
      <c r="M11">
        <f t="shared" ref="M11:M36" si="13">G11+$J$57</f>
        <v>-20.64512225000205</v>
      </c>
      <c r="P11">
        <f t="shared" si="9"/>
        <v>8</v>
      </c>
      <c r="Q11">
        <f t="shared" si="1"/>
        <v>-10</v>
      </c>
      <c r="R11">
        <f t="shared" si="1"/>
        <v>-44.45</v>
      </c>
      <c r="S11">
        <f t="shared" si="2"/>
        <v>-20.495122250002051</v>
      </c>
      <c r="U11">
        <f t="shared" si="10"/>
        <v>62</v>
      </c>
      <c r="V11">
        <v>3</v>
      </c>
      <c r="W11">
        <f>VLOOKUP(V11,$E$4:$F$56,2, FALSE)</f>
        <v>-31.45</v>
      </c>
      <c r="X11">
        <f t="shared" si="4"/>
        <v>-18.543197990334381</v>
      </c>
      <c r="AF11">
        <f t="shared" si="12"/>
        <v>83</v>
      </c>
      <c r="AG11">
        <f t="shared" si="7"/>
        <v>-10</v>
      </c>
      <c r="AH11">
        <f t="shared" si="7"/>
        <v>-44.45</v>
      </c>
      <c r="AI11">
        <f t="shared" si="8"/>
        <v>-20.39512225000205</v>
      </c>
    </row>
    <row r="12" spans="5:35">
      <c r="E12">
        <v>-9</v>
      </c>
      <c r="F12">
        <v>-43.45</v>
      </c>
      <c r="G12">
        <v>-20.587624327535654</v>
      </c>
      <c r="L12">
        <f t="shared" si="0"/>
        <v>-9</v>
      </c>
      <c r="M12">
        <f t="shared" si="13"/>
        <v>-20.59762865253786</v>
      </c>
      <c r="P12">
        <f t="shared" si="9"/>
        <v>9</v>
      </c>
      <c r="Q12">
        <f t="shared" si="1"/>
        <v>-9</v>
      </c>
      <c r="R12">
        <f t="shared" si="1"/>
        <v>-43.45</v>
      </c>
      <c r="S12">
        <f t="shared" si="2"/>
        <v>-20.447628652537862</v>
      </c>
      <c r="U12">
        <f t="shared" si="10"/>
        <v>63</v>
      </c>
      <c r="V12">
        <v>6</v>
      </c>
      <c r="W12">
        <f t="shared" si="3"/>
        <v>-28.45</v>
      </c>
      <c r="X12">
        <f t="shared" si="4"/>
        <v>-18.191009230785763</v>
      </c>
      <c r="AB12" t="s">
        <v>89</v>
      </c>
      <c r="AC12">
        <f>MAX(AC4:AC10)</f>
        <v>-18.89616377883441</v>
      </c>
      <c r="AF12">
        <f t="shared" si="12"/>
        <v>84</v>
      </c>
      <c r="AG12">
        <f t="shared" si="7"/>
        <v>-9</v>
      </c>
      <c r="AH12">
        <f t="shared" si="7"/>
        <v>-43.45</v>
      </c>
      <c r="AI12">
        <f t="shared" si="8"/>
        <v>-20.34762865253786</v>
      </c>
    </row>
    <row r="13" spans="5:35">
      <c r="E13">
        <v>-8</v>
      </c>
      <c r="F13">
        <v>-42.45</v>
      </c>
      <c r="G13">
        <v>-20.658926749913398</v>
      </c>
      <c r="L13">
        <f t="shared" si="0"/>
        <v>-8</v>
      </c>
      <c r="M13">
        <f t="shared" si="13"/>
        <v>-20.668931074915605</v>
      </c>
      <c r="P13">
        <f t="shared" si="9"/>
        <v>10</v>
      </c>
      <c r="Q13">
        <f t="shared" si="1"/>
        <v>-8</v>
      </c>
      <c r="R13">
        <f t="shared" si="1"/>
        <v>-42.45</v>
      </c>
      <c r="S13">
        <f t="shared" si="2"/>
        <v>-20.518931074915606</v>
      </c>
      <c r="U13">
        <f t="shared" si="10"/>
        <v>64</v>
      </c>
      <c r="V13">
        <v>9</v>
      </c>
      <c r="W13">
        <f t="shared" si="3"/>
        <v>-25.45</v>
      </c>
      <c r="X13">
        <f t="shared" si="4"/>
        <v>-17.949589363249906</v>
      </c>
      <c r="AB13" t="s">
        <v>92</v>
      </c>
      <c r="AC13">
        <f>MIN(AC4:AC10)</f>
        <v>-20.696163778834411</v>
      </c>
      <c r="AF13">
        <f t="shared" si="12"/>
        <v>85</v>
      </c>
      <c r="AG13">
        <f t="shared" si="7"/>
        <v>-8</v>
      </c>
      <c r="AH13">
        <f t="shared" si="7"/>
        <v>-42.45</v>
      </c>
      <c r="AI13">
        <f t="shared" si="8"/>
        <v>-20.418931074915605</v>
      </c>
    </row>
    <row r="14" spans="5:35">
      <c r="E14">
        <v>-7</v>
      </c>
      <c r="F14">
        <v>-41.45</v>
      </c>
      <c r="G14">
        <v>-20.760793771879655</v>
      </c>
      <c r="L14">
        <f t="shared" si="0"/>
        <v>-7</v>
      </c>
      <c r="M14">
        <f t="shared" si="13"/>
        <v>-20.770798096881862</v>
      </c>
      <c r="P14">
        <f t="shared" si="9"/>
        <v>11</v>
      </c>
      <c r="Q14">
        <f t="shared" si="1"/>
        <v>-7</v>
      </c>
      <c r="R14">
        <f t="shared" si="1"/>
        <v>-41.45</v>
      </c>
      <c r="S14">
        <f t="shared" si="2"/>
        <v>-20.620798096881863</v>
      </c>
      <c r="U14">
        <f t="shared" si="10"/>
        <v>65</v>
      </c>
      <c r="V14">
        <v>12</v>
      </c>
      <c r="W14">
        <f t="shared" si="3"/>
        <v>-22.45</v>
      </c>
      <c r="X14">
        <f t="shared" si="4"/>
        <v>-18.045931822156788</v>
      </c>
      <c r="AF14">
        <f t="shared" si="12"/>
        <v>86</v>
      </c>
      <c r="AG14">
        <f t="shared" si="7"/>
        <v>-7</v>
      </c>
      <c r="AH14">
        <f t="shared" si="7"/>
        <v>-41.45</v>
      </c>
      <c r="AI14">
        <f t="shared" si="8"/>
        <v>-20.520798096881862</v>
      </c>
    </row>
    <row r="15" spans="5:35">
      <c r="E15">
        <v>-6</v>
      </c>
      <c r="F15">
        <v>-40.450000000000003</v>
      </c>
      <c r="G15">
        <v>-20.836475416942253</v>
      </c>
      <c r="L15">
        <f t="shared" si="0"/>
        <v>-6</v>
      </c>
      <c r="M15">
        <f t="shared" si="13"/>
        <v>-20.84647974194446</v>
      </c>
      <c r="P15">
        <f t="shared" si="9"/>
        <v>12</v>
      </c>
      <c r="Q15">
        <f t="shared" si="1"/>
        <v>-6</v>
      </c>
      <c r="R15">
        <f t="shared" si="1"/>
        <v>-40.450000000000003</v>
      </c>
      <c r="S15">
        <f t="shared" si="2"/>
        <v>-20.696479741944461</v>
      </c>
      <c r="U15">
        <f t="shared" si="10"/>
        <v>66</v>
      </c>
      <c r="V15">
        <v>16</v>
      </c>
      <c r="W15">
        <f t="shared" si="3"/>
        <v>-18.45</v>
      </c>
      <c r="X15">
        <f t="shared" si="4"/>
        <v>-18.146634637048805</v>
      </c>
      <c r="AF15">
        <f t="shared" si="12"/>
        <v>87</v>
      </c>
      <c r="AG15">
        <f t="shared" si="7"/>
        <v>-6</v>
      </c>
      <c r="AH15">
        <f t="shared" si="7"/>
        <v>-40.450000000000003</v>
      </c>
      <c r="AI15">
        <f t="shared" si="8"/>
        <v>-20.59647974194446</v>
      </c>
    </row>
    <row r="16" spans="5:35">
      <c r="E16">
        <v>-5</v>
      </c>
      <c r="F16">
        <v>-39.450000000000003</v>
      </c>
      <c r="G16">
        <v>-20.911348585475626</v>
      </c>
      <c r="L16">
        <f t="shared" si="0"/>
        <v>-5</v>
      </c>
      <c r="M16">
        <f t="shared" si="13"/>
        <v>-20.921352910477832</v>
      </c>
      <c r="P16">
        <f t="shared" si="9"/>
        <v>13</v>
      </c>
      <c r="Q16">
        <f t="shared" si="1"/>
        <v>-5</v>
      </c>
      <c r="R16">
        <f t="shared" si="1"/>
        <v>-39.450000000000003</v>
      </c>
      <c r="S16">
        <f t="shared" si="2"/>
        <v>-20.771352910477834</v>
      </c>
      <c r="U16">
        <f t="shared" si="10"/>
        <v>67</v>
      </c>
      <c r="V16">
        <v>24</v>
      </c>
      <c r="W16">
        <f t="shared" si="3"/>
        <v>-10.45</v>
      </c>
      <c r="X16">
        <f t="shared" si="4"/>
        <v>-18.340863685681281</v>
      </c>
      <c r="AF16">
        <f t="shared" si="12"/>
        <v>88</v>
      </c>
      <c r="AG16">
        <f t="shared" si="7"/>
        <v>-5</v>
      </c>
      <c r="AH16">
        <f t="shared" si="7"/>
        <v>-39.450000000000003</v>
      </c>
      <c r="AI16">
        <f t="shared" si="8"/>
        <v>-20.671352910477832</v>
      </c>
    </row>
    <row r="17" spans="5:35">
      <c r="E17">
        <v>-4</v>
      </c>
      <c r="F17">
        <v>-38.450000000000003</v>
      </c>
      <c r="G17">
        <v>-21.00117608589882</v>
      </c>
      <c r="L17">
        <f t="shared" si="0"/>
        <v>-4</v>
      </c>
      <c r="M17">
        <f t="shared" si="13"/>
        <v>-21.011180410901027</v>
      </c>
      <c r="P17">
        <f t="shared" si="9"/>
        <v>14</v>
      </c>
      <c r="Q17">
        <f t="shared" si="1"/>
        <v>-4</v>
      </c>
      <c r="R17">
        <f t="shared" si="1"/>
        <v>-38.450000000000003</v>
      </c>
      <c r="S17">
        <f t="shared" si="2"/>
        <v>-20.861180410901028</v>
      </c>
      <c r="AF17">
        <f t="shared" si="12"/>
        <v>89</v>
      </c>
      <c r="AG17">
        <f t="shared" si="7"/>
        <v>-4</v>
      </c>
      <c r="AH17">
        <f t="shared" si="7"/>
        <v>-38.450000000000003</v>
      </c>
      <c r="AI17">
        <f t="shared" si="8"/>
        <v>-20.761180410901027</v>
      </c>
    </row>
    <row r="18" spans="5:35">
      <c r="E18">
        <v>-3</v>
      </c>
      <c r="F18">
        <v>-37.450000000000003</v>
      </c>
      <c r="G18">
        <v>-21.102890134114009</v>
      </c>
      <c r="L18">
        <f t="shared" si="0"/>
        <v>-3</v>
      </c>
      <c r="M18">
        <f t="shared" si="13"/>
        <v>-21.112894459116216</v>
      </c>
      <c r="P18">
        <f t="shared" si="9"/>
        <v>15</v>
      </c>
      <c r="Q18">
        <f t="shared" si="1"/>
        <v>-3</v>
      </c>
      <c r="R18">
        <f t="shared" si="1"/>
        <v>-37.450000000000003</v>
      </c>
      <c r="S18">
        <f t="shared" si="2"/>
        <v>-20.962894459116217</v>
      </c>
      <c r="W18" t="s">
        <v>89</v>
      </c>
      <c r="X18">
        <f>MAX(X4:X16)</f>
        <v>-17.949589363249906</v>
      </c>
      <c r="AF18">
        <f t="shared" si="12"/>
        <v>90</v>
      </c>
      <c r="AG18">
        <f t="shared" si="7"/>
        <v>-3</v>
      </c>
      <c r="AH18">
        <f t="shared" si="7"/>
        <v>-37.450000000000003</v>
      </c>
      <c r="AI18">
        <f t="shared" si="8"/>
        <v>-20.862894459116216</v>
      </c>
    </row>
    <row r="19" spans="5:35">
      <c r="E19">
        <v>-2</v>
      </c>
      <c r="F19">
        <v>-36.450000000000003</v>
      </c>
      <c r="G19">
        <v>-21.168206864323402</v>
      </c>
      <c r="L19">
        <f t="shared" si="0"/>
        <v>-2</v>
      </c>
      <c r="M19">
        <f t="shared" si="13"/>
        <v>-21.178211189325609</v>
      </c>
      <c r="P19">
        <f t="shared" si="9"/>
        <v>16</v>
      </c>
      <c r="Q19">
        <f t="shared" si="1"/>
        <v>-2</v>
      </c>
      <c r="R19">
        <f t="shared" si="1"/>
        <v>-36.450000000000003</v>
      </c>
      <c r="S19">
        <f t="shared" si="2"/>
        <v>-21.02821118932561</v>
      </c>
      <c r="W19" t="s">
        <v>90</v>
      </c>
      <c r="X19">
        <f>MIN(X4:X16)</f>
        <v>-18.77952941711451</v>
      </c>
      <c r="AF19">
        <f t="shared" si="12"/>
        <v>91</v>
      </c>
      <c r="AG19">
        <f t="shared" si="7"/>
        <v>-2</v>
      </c>
      <c r="AH19">
        <f t="shared" si="7"/>
        <v>-36.450000000000003</v>
      </c>
      <c r="AI19">
        <f t="shared" si="8"/>
        <v>-20.928211189325609</v>
      </c>
    </row>
    <row r="20" spans="5:35">
      <c r="E20">
        <v>-1</v>
      </c>
      <c r="F20">
        <v>-35.450000000000003</v>
      </c>
      <c r="G20">
        <v>-21.178779511775083</v>
      </c>
      <c r="L20">
        <f t="shared" si="0"/>
        <v>-1</v>
      </c>
      <c r="M20">
        <f t="shared" si="13"/>
        <v>-21.18878383677729</v>
      </c>
      <c r="P20">
        <f t="shared" si="9"/>
        <v>17</v>
      </c>
      <c r="Q20">
        <f t="shared" si="1"/>
        <v>-1</v>
      </c>
      <c r="R20">
        <f t="shared" si="1"/>
        <v>-35.450000000000003</v>
      </c>
      <c r="S20">
        <f t="shared" si="2"/>
        <v>-21.038783836777291</v>
      </c>
      <c r="AF20">
        <f t="shared" si="12"/>
        <v>92</v>
      </c>
      <c r="AG20">
        <f t="shared" si="7"/>
        <v>-1</v>
      </c>
      <c r="AH20">
        <f t="shared" si="7"/>
        <v>-35.450000000000003</v>
      </c>
      <c r="AI20">
        <f t="shared" si="8"/>
        <v>-20.93878383677729</v>
      </c>
    </row>
    <row r="21" spans="5:35">
      <c r="E21">
        <v>0</v>
      </c>
      <c r="F21">
        <v>-34.450000000000003</v>
      </c>
      <c r="G21">
        <v>-21.136159453832203</v>
      </c>
      <c r="H21">
        <f>'980030'!H244</f>
        <v>-21.269798716343526</v>
      </c>
      <c r="L21">
        <f t="shared" si="0"/>
        <v>0</v>
      </c>
      <c r="M21">
        <f t="shared" si="13"/>
        <v>-21.14616377883441</v>
      </c>
      <c r="P21">
        <f t="shared" si="9"/>
        <v>18</v>
      </c>
      <c r="Q21">
        <f t="shared" si="1"/>
        <v>0</v>
      </c>
      <c r="R21">
        <f t="shared" si="1"/>
        <v>-34.450000000000003</v>
      </c>
      <c r="S21">
        <f t="shared" si="2"/>
        <v>-20.996163778834411</v>
      </c>
      <c r="W21" s="3" t="s">
        <v>89</v>
      </c>
      <c r="X21" s="3">
        <v>-17.940000000000001</v>
      </c>
      <c r="AF21">
        <f t="shared" si="12"/>
        <v>93</v>
      </c>
      <c r="AG21">
        <f t="shared" si="7"/>
        <v>0</v>
      </c>
      <c r="AH21">
        <f t="shared" si="7"/>
        <v>-34.450000000000003</v>
      </c>
      <c r="AI21">
        <f t="shared" si="8"/>
        <v>-20.89616377883441</v>
      </c>
    </row>
    <row r="22" spans="5:35">
      <c r="E22">
        <v>1</v>
      </c>
      <c r="F22">
        <v>-33.450000000000003</v>
      </c>
      <c r="G22">
        <v>-21.117446478371367</v>
      </c>
      <c r="L22">
        <f t="shared" si="0"/>
        <v>1</v>
      </c>
      <c r="M22">
        <f t="shared" si="13"/>
        <v>-21.127450803373574</v>
      </c>
      <c r="P22">
        <f t="shared" si="9"/>
        <v>19</v>
      </c>
      <c r="Q22">
        <f t="shared" si="1"/>
        <v>1</v>
      </c>
      <c r="R22">
        <f t="shared" si="1"/>
        <v>-33.450000000000003</v>
      </c>
      <c r="S22">
        <f t="shared" si="2"/>
        <v>-20.977450803373575</v>
      </c>
      <c r="AF22">
        <f t="shared" si="12"/>
        <v>94</v>
      </c>
      <c r="AG22">
        <f t="shared" si="7"/>
        <v>1</v>
      </c>
      <c r="AH22">
        <f t="shared" si="7"/>
        <v>-33.450000000000003</v>
      </c>
      <c r="AI22">
        <f t="shared" si="8"/>
        <v>-20.877450803373574</v>
      </c>
    </row>
    <row r="23" spans="5:35">
      <c r="E23">
        <v>2</v>
      </c>
      <c r="F23">
        <v>-32.450000000000003</v>
      </c>
      <c r="G23">
        <v>-21.121672892540552</v>
      </c>
      <c r="L23">
        <f t="shared" si="0"/>
        <v>2</v>
      </c>
      <c r="M23">
        <f t="shared" si="13"/>
        <v>-21.131677217542759</v>
      </c>
      <c r="P23">
        <f t="shared" si="9"/>
        <v>20</v>
      </c>
      <c r="Q23">
        <f t="shared" si="1"/>
        <v>2</v>
      </c>
      <c r="R23">
        <f t="shared" si="1"/>
        <v>-32.450000000000003</v>
      </c>
      <c r="S23">
        <f t="shared" si="2"/>
        <v>-20.98167721754276</v>
      </c>
      <c r="AF23">
        <f t="shared" si="12"/>
        <v>95</v>
      </c>
      <c r="AG23">
        <f t="shared" si="7"/>
        <v>2</v>
      </c>
      <c r="AH23">
        <f t="shared" si="7"/>
        <v>-32.450000000000003</v>
      </c>
      <c r="AI23">
        <f t="shared" si="8"/>
        <v>-20.881677217542759</v>
      </c>
    </row>
    <row r="24" spans="5:35">
      <c r="E24">
        <v>3</v>
      </c>
      <c r="F24">
        <v>-31.45</v>
      </c>
      <c r="G24">
        <v>-21.033193665332174</v>
      </c>
      <c r="L24">
        <f t="shared" si="0"/>
        <v>3</v>
      </c>
      <c r="M24">
        <f t="shared" si="13"/>
        <v>-21.043197990334381</v>
      </c>
      <c r="P24">
        <f t="shared" si="9"/>
        <v>21</v>
      </c>
      <c r="Q24">
        <f t="shared" si="1"/>
        <v>3</v>
      </c>
      <c r="R24">
        <f t="shared" si="1"/>
        <v>-31.45</v>
      </c>
      <c r="S24">
        <f t="shared" si="2"/>
        <v>-20.893197990334382</v>
      </c>
      <c r="AF24">
        <f t="shared" si="12"/>
        <v>96</v>
      </c>
      <c r="AG24">
        <f t="shared" si="7"/>
        <v>3</v>
      </c>
      <c r="AH24">
        <f t="shared" si="7"/>
        <v>-31.45</v>
      </c>
      <c r="AI24">
        <f t="shared" si="8"/>
        <v>-20.793197990334381</v>
      </c>
    </row>
    <row r="25" spans="5:35">
      <c r="E25">
        <v>4.0000000000000036</v>
      </c>
      <c r="F25">
        <v>-30.45</v>
      </c>
      <c r="G25">
        <v>-20.938832266059695</v>
      </c>
      <c r="L25">
        <f t="shared" si="0"/>
        <v>4.0000000000000036</v>
      </c>
      <c r="M25">
        <f t="shared" si="13"/>
        <v>-20.948836591061902</v>
      </c>
      <c r="P25">
        <f t="shared" si="9"/>
        <v>22</v>
      </c>
      <c r="Q25">
        <f t="shared" si="1"/>
        <v>4.0000000000000036</v>
      </c>
      <c r="R25">
        <f t="shared" si="1"/>
        <v>-30.45</v>
      </c>
      <c r="S25">
        <f t="shared" si="2"/>
        <v>-20.798836591061903</v>
      </c>
      <c r="AF25">
        <f t="shared" si="12"/>
        <v>97</v>
      </c>
      <c r="AG25">
        <f t="shared" si="7"/>
        <v>4.0000000000000036</v>
      </c>
      <c r="AH25">
        <f t="shared" si="7"/>
        <v>-30.45</v>
      </c>
      <c r="AI25">
        <f t="shared" si="8"/>
        <v>-20.698836591061902</v>
      </c>
    </row>
    <row r="26" spans="5:35">
      <c r="E26">
        <v>5.0000000000000036</v>
      </c>
      <c r="F26">
        <v>-29.45</v>
      </c>
      <c r="G26">
        <v>-20.808754113740981</v>
      </c>
      <c r="L26">
        <f t="shared" si="0"/>
        <v>5.0000000000000036</v>
      </c>
      <c r="M26">
        <f t="shared" si="13"/>
        <v>-20.818758438743188</v>
      </c>
      <c r="P26">
        <f t="shared" si="9"/>
        <v>23</v>
      </c>
      <c r="Q26">
        <f t="shared" si="1"/>
        <v>5.0000000000000036</v>
      </c>
      <c r="R26">
        <f t="shared" si="1"/>
        <v>-29.45</v>
      </c>
      <c r="S26">
        <f t="shared" si="2"/>
        <v>-20.66875843874319</v>
      </c>
      <c r="AF26">
        <f t="shared" si="12"/>
        <v>98</v>
      </c>
      <c r="AG26">
        <f t="shared" si="7"/>
        <v>5.0000000000000036</v>
      </c>
      <c r="AH26">
        <f t="shared" si="7"/>
        <v>-29.45</v>
      </c>
      <c r="AI26">
        <f t="shared" si="8"/>
        <v>-20.568758438743188</v>
      </c>
    </row>
    <row r="27" spans="5:35">
      <c r="E27">
        <v>6</v>
      </c>
      <c r="F27">
        <v>-28.45</v>
      </c>
      <c r="G27">
        <v>-20.681004905783556</v>
      </c>
      <c r="L27">
        <f t="shared" si="0"/>
        <v>6</v>
      </c>
      <c r="M27">
        <f t="shared" si="13"/>
        <v>-20.691009230785763</v>
      </c>
      <c r="P27">
        <f t="shared" si="9"/>
        <v>24</v>
      </c>
      <c r="Q27">
        <f t="shared" si="1"/>
        <v>6</v>
      </c>
      <c r="R27">
        <f t="shared" si="1"/>
        <v>-28.45</v>
      </c>
      <c r="S27">
        <f t="shared" si="2"/>
        <v>-20.541009230785765</v>
      </c>
      <c r="AF27">
        <f t="shared" si="12"/>
        <v>99</v>
      </c>
      <c r="AG27">
        <f t="shared" si="7"/>
        <v>6</v>
      </c>
      <c r="AH27">
        <f t="shared" si="7"/>
        <v>-28.45</v>
      </c>
      <c r="AI27">
        <f t="shared" si="8"/>
        <v>-20.441009230785763</v>
      </c>
    </row>
    <row r="28" spans="5:35">
      <c r="E28">
        <v>7.0000000000000036</v>
      </c>
      <c r="F28">
        <v>-27.45</v>
      </c>
      <c r="G28">
        <v>-20.625077309537744</v>
      </c>
      <c r="L28">
        <f t="shared" si="0"/>
        <v>7.0000000000000036</v>
      </c>
      <c r="M28">
        <f t="shared" si="13"/>
        <v>-20.635081634539951</v>
      </c>
      <c r="P28">
        <f t="shared" si="9"/>
        <v>25</v>
      </c>
      <c r="Q28">
        <f t="shared" si="1"/>
        <v>7.0000000000000036</v>
      </c>
      <c r="R28">
        <f t="shared" si="1"/>
        <v>-27.45</v>
      </c>
      <c r="S28">
        <f t="shared" si="2"/>
        <v>-20.485081634539952</v>
      </c>
      <c r="AF28">
        <f t="shared" si="12"/>
        <v>100</v>
      </c>
      <c r="AG28">
        <f t="shared" si="7"/>
        <v>7.0000000000000036</v>
      </c>
      <c r="AH28">
        <f t="shared" si="7"/>
        <v>-27.45</v>
      </c>
      <c r="AI28">
        <f t="shared" si="8"/>
        <v>-20.385081634539951</v>
      </c>
    </row>
    <row r="29" spans="5:35">
      <c r="E29">
        <v>8.0000000000000036</v>
      </c>
      <c r="F29">
        <v>-26.45</v>
      </c>
      <c r="G29">
        <v>-20.525281090471932</v>
      </c>
      <c r="L29">
        <f t="shared" si="0"/>
        <v>8.0000000000000036</v>
      </c>
      <c r="M29">
        <f t="shared" si="13"/>
        <v>-20.535285415474139</v>
      </c>
      <c r="P29">
        <f t="shared" si="9"/>
        <v>26</v>
      </c>
      <c r="Q29">
        <f t="shared" si="1"/>
        <v>8.0000000000000036</v>
      </c>
      <c r="R29">
        <f t="shared" si="1"/>
        <v>-26.45</v>
      </c>
      <c r="S29">
        <f t="shared" si="2"/>
        <v>-20.38528541547414</v>
      </c>
      <c r="AF29">
        <f t="shared" si="12"/>
        <v>101</v>
      </c>
      <c r="AG29">
        <f t="shared" si="7"/>
        <v>8.0000000000000036</v>
      </c>
      <c r="AH29">
        <f t="shared" si="7"/>
        <v>-26.45</v>
      </c>
      <c r="AI29">
        <f t="shared" si="8"/>
        <v>-20.285285415474139</v>
      </c>
    </row>
    <row r="30" spans="5:35">
      <c r="E30">
        <v>9</v>
      </c>
      <c r="F30">
        <v>-25.45</v>
      </c>
      <c r="G30">
        <v>-20.439585038247699</v>
      </c>
      <c r="L30">
        <f t="shared" si="0"/>
        <v>9</v>
      </c>
      <c r="M30">
        <f t="shared" si="13"/>
        <v>-20.449589363249906</v>
      </c>
      <c r="P30">
        <f t="shared" si="9"/>
        <v>27</v>
      </c>
      <c r="Q30">
        <f t="shared" si="1"/>
        <v>9</v>
      </c>
      <c r="R30">
        <f t="shared" si="1"/>
        <v>-25.45</v>
      </c>
      <c r="S30">
        <f t="shared" si="2"/>
        <v>-20.299589363249908</v>
      </c>
      <c r="AF30">
        <f t="shared" si="12"/>
        <v>102</v>
      </c>
      <c r="AG30">
        <f t="shared" si="7"/>
        <v>9</v>
      </c>
      <c r="AH30">
        <f t="shared" si="7"/>
        <v>-25.45</v>
      </c>
      <c r="AI30">
        <f t="shared" si="8"/>
        <v>-20.199589363249906</v>
      </c>
    </row>
    <row r="31" spans="5:35">
      <c r="E31">
        <v>10.000000000000004</v>
      </c>
      <c r="F31">
        <v>-24.45</v>
      </c>
      <c r="G31">
        <v>-20.51301404541843</v>
      </c>
      <c r="L31">
        <f t="shared" si="0"/>
        <v>10.000000000000004</v>
      </c>
      <c r="M31">
        <f t="shared" si="13"/>
        <v>-20.523018370420637</v>
      </c>
      <c r="P31">
        <f t="shared" si="9"/>
        <v>28</v>
      </c>
      <c r="Q31">
        <f t="shared" si="1"/>
        <v>10.000000000000004</v>
      </c>
      <c r="R31">
        <f t="shared" si="1"/>
        <v>-24.45</v>
      </c>
      <c r="S31">
        <f t="shared" si="2"/>
        <v>-20.373018370420638</v>
      </c>
      <c r="AF31">
        <f t="shared" si="12"/>
        <v>103</v>
      </c>
      <c r="AG31">
        <f t="shared" si="7"/>
        <v>10.000000000000004</v>
      </c>
      <c r="AH31">
        <f t="shared" si="7"/>
        <v>-24.45</v>
      </c>
      <c r="AI31">
        <f t="shared" si="8"/>
        <v>-20.273018370420637</v>
      </c>
    </row>
    <row r="32" spans="5:35">
      <c r="E32">
        <v>11.000000000000004</v>
      </c>
      <c r="F32">
        <v>-23.45</v>
      </c>
      <c r="G32">
        <v>-20.555401732475048</v>
      </c>
      <c r="L32">
        <f t="shared" si="0"/>
        <v>11.000000000000004</v>
      </c>
      <c r="M32">
        <f t="shared" si="13"/>
        <v>-20.565406057477254</v>
      </c>
      <c r="P32">
        <f t="shared" si="9"/>
        <v>29</v>
      </c>
      <c r="Q32">
        <f t="shared" si="1"/>
        <v>11.000000000000004</v>
      </c>
      <c r="R32">
        <f t="shared" si="1"/>
        <v>-23.45</v>
      </c>
      <c r="S32">
        <f t="shared" si="2"/>
        <v>-20.415406057477256</v>
      </c>
      <c r="AF32">
        <f t="shared" si="12"/>
        <v>104</v>
      </c>
      <c r="AG32">
        <f t="shared" si="7"/>
        <v>11.000000000000004</v>
      </c>
      <c r="AH32">
        <f t="shared" si="7"/>
        <v>-23.45</v>
      </c>
      <c r="AI32">
        <f t="shared" si="8"/>
        <v>-20.315406057477254</v>
      </c>
    </row>
    <row r="33" spans="5:35">
      <c r="E33">
        <v>12</v>
      </c>
      <c r="F33">
        <v>-22.45</v>
      </c>
      <c r="G33">
        <v>-20.577461838565529</v>
      </c>
      <c r="H33">
        <f>'980030'!H313</f>
        <v>-20.545931822156788</v>
      </c>
      <c r="J33">
        <f>H33-G33</f>
        <v>3.1530016408741091E-2</v>
      </c>
      <c r="L33">
        <f t="shared" si="0"/>
        <v>12</v>
      </c>
      <c r="M33" s="3">
        <f>H33</f>
        <v>-20.545931822156788</v>
      </c>
      <c r="P33">
        <f t="shared" si="9"/>
        <v>30</v>
      </c>
      <c r="Q33">
        <f t="shared" si="1"/>
        <v>12</v>
      </c>
      <c r="R33">
        <f t="shared" si="1"/>
        <v>-22.45</v>
      </c>
      <c r="S33">
        <f t="shared" si="2"/>
        <v>-20.39593182215679</v>
      </c>
      <c r="AF33">
        <f t="shared" si="12"/>
        <v>105</v>
      </c>
      <c r="AG33">
        <f t="shared" si="7"/>
        <v>12</v>
      </c>
      <c r="AH33">
        <f t="shared" si="7"/>
        <v>-22.45</v>
      </c>
      <c r="AI33">
        <f t="shared" si="8"/>
        <v>-20.295931822156788</v>
      </c>
    </row>
    <row r="34" spans="5:35">
      <c r="E34">
        <v>13.000000000000004</v>
      </c>
      <c r="F34">
        <v>-21.45</v>
      </c>
      <c r="G34">
        <v>-20.600256662057149</v>
      </c>
      <c r="L34">
        <f t="shared" si="0"/>
        <v>13.000000000000004</v>
      </c>
      <c r="M34">
        <f t="shared" si="13"/>
        <v>-20.610260987059355</v>
      </c>
      <c r="P34">
        <f t="shared" si="9"/>
        <v>31</v>
      </c>
      <c r="Q34">
        <f t="shared" si="1"/>
        <v>13.000000000000004</v>
      </c>
      <c r="R34">
        <f t="shared" si="1"/>
        <v>-21.45</v>
      </c>
      <c r="S34">
        <f t="shared" si="2"/>
        <v>-20.460260987059357</v>
      </c>
      <c r="AF34">
        <f t="shared" si="12"/>
        <v>106</v>
      </c>
      <c r="AG34">
        <f t="shared" si="7"/>
        <v>13.000000000000004</v>
      </c>
      <c r="AH34">
        <f t="shared" si="7"/>
        <v>-21.45</v>
      </c>
      <c r="AI34">
        <f t="shared" si="8"/>
        <v>-20.360260987059355</v>
      </c>
    </row>
    <row r="35" spans="5:35">
      <c r="E35">
        <v>14.000000000000004</v>
      </c>
      <c r="F35">
        <v>-20.45</v>
      </c>
      <c r="G35">
        <v>-20.636299471433119</v>
      </c>
      <c r="L35">
        <f t="shared" si="0"/>
        <v>14.000000000000004</v>
      </c>
      <c r="M35">
        <f t="shared" si="13"/>
        <v>-20.646303796435326</v>
      </c>
      <c r="P35">
        <f t="shared" si="9"/>
        <v>32</v>
      </c>
      <c r="Q35">
        <f t="shared" si="1"/>
        <v>14.000000000000004</v>
      </c>
      <c r="R35">
        <f t="shared" si="1"/>
        <v>-20.45</v>
      </c>
      <c r="S35">
        <f t="shared" si="2"/>
        <v>-20.496303796435328</v>
      </c>
      <c r="AF35">
        <f t="shared" si="12"/>
        <v>107</v>
      </c>
      <c r="AG35">
        <f t="shared" si="7"/>
        <v>14.000000000000004</v>
      </c>
      <c r="AH35">
        <f t="shared" si="7"/>
        <v>-20.45</v>
      </c>
      <c r="AI35">
        <f t="shared" si="8"/>
        <v>-20.396303796435326</v>
      </c>
    </row>
    <row r="36" spans="5:35">
      <c r="E36">
        <v>15.000000000000004</v>
      </c>
      <c r="F36">
        <v>-19.45</v>
      </c>
      <c r="G36">
        <v>-20.629090346366084</v>
      </c>
      <c r="L36">
        <f t="shared" si="0"/>
        <v>15.000000000000004</v>
      </c>
      <c r="M36">
        <f t="shared" si="13"/>
        <v>-20.639094671368291</v>
      </c>
      <c r="P36">
        <f t="shared" si="9"/>
        <v>33</v>
      </c>
      <c r="Q36">
        <f t="shared" si="1"/>
        <v>15.000000000000004</v>
      </c>
      <c r="R36">
        <f t="shared" si="1"/>
        <v>-19.45</v>
      </c>
      <c r="S36">
        <f t="shared" si="2"/>
        <v>-20.489094671368292</v>
      </c>
      <c r="AF36">
        <f t="shared" si="12"/>
        <v>108</v>
      </c>
      <c r="AG36">
        <f t="shared" si="7"/>
        <v>15.000000000000004</v>
      </c>
      <c r="AH36">
        <f t="shared" si="7"/>
        <v>-19.45</v>
      </c>
      <c r="AI36">
        <f t="shared" si="8"/>
        <v>-20.389094671368291</v>
      </c>
    </row>
    <row r="37" spans="5:35">
      <c r="E37">
        <v>16</v>
      </c>
      <c r="F37">
        <v>-18.45</v>
      </c>
      <c r="G37">
        <v>-20.643279123895333</v>
      </c>
      <c r="H37">
        <f>'980030'!H382</f>
        <v>-20.646634637048805</v>
      </c>
      <c r="J37">
        <f>H37-G37</f>
        <v>-3.3555131534726002E-3</v>
      </c>
      <c r="L37">
        <f t="shared" si="0"/>
        <v>16</v>
      </c>
      <c r="M37" s="3">
        <f>H37</f>
        <v>-20.646634637048805</v>
      </c>
      <c r="P37">
        <f t="shared" si="9"/>
        <v>34</v>
      </c>
      <c r="Q37">
        <f t="shared" si="1"/>
        <v>16</v>
      </c>
      <c r="R37">
        <f t="shared" si="1"/>
        <v>-18.45</v>
      </c>
      <c r="S37">
        <f t="shared" si="2"/>
        <v>-20.496634637048807</v>
      </c>
      <c r="AF37">
        <f t="shared" si="12"/>
        <v>109</v>
      </c>
      <c r="AG37">
        <f t="shared" si="7"/>
        <v>16</v>
      </c>
      <c r="AH37">
        <f t="shared" si="7"/>
        <v>-18.45</v>
      </c>
      <c r="AI37">
        <f t="shared" si="8"/>
        <v>-20.396634637048805</v>
      </c>
    </row>
    <row r="38" spans="5:35">
      <c r="E38">
        <v>24</v>
      </c>
      <c r="F38">
        <v>-10.45</v>
      </c>
      <c r="G38">
        <v>-20.835877652784283</v>
      </c>
      <c r="H38">
        <f>'980030'!H451</f>
        <v>-20.840863685681281</v>
      </c>
      <c r="J38">
        <f>H38-G38</f>
        <v>-4.9860328969977274E-3</v>
      </c>
      <c r="L38">
        <f t="shared" si="0"/>
        <v>24</v>
      </c>
      <c r="M38" s="3">
        <f>H38</f>
        <v>-20.840863685681281</v>
      </c>
      <c r="P38">
        <f t="shared" si="9"/>
        <v>35</v>
      </c>
      <c r="Q38">
        <f t="shared" si="1"/>
        <v>24</v>
      </c>
      <c r="R38">
        <f t="shared" si="1"/>
        <v>-10.45</v>
      </c>
      <c r="S38">
        <f t="shared" si="2"/>
        <v>-20.690863685681283</v>
      </c>
      <c r="AF38">
        <f t="shared" si="12"/>
        <v>110</v>
      </c>
      <c r="AG38">
        <f t="shared" si="7"/>
        <v>24</v>
      </c>
      <c r="AH38">
        <f t="shared" si="7"/>
        <v>-10.45</v>
      </c>
      <c r="AI38">
        <f t="shared" si="8"/>
        <v>-20.590863685681281</v>
      </c>
    </row>
    <row r="39" spans="5:35">
      <c r="E39">
        <v>-11.25</v>
      </c>
      <c r="F39">
        <v>-45.7</v>
      </c>
      <c r="G39">
        <v>-20.717532904560006</v>
      </c>
      <c r="L39">
        <f t="shared" si="0"/>
        <v>-11.25</v>
      </c>
      <c r="M39">
        <f t="shared" ref="M39:M56" si="14">G39+$J$57</f>
        <v>-20.727537229562213</v>
      </c>
      <c r="P39">
        <f t="shared" si="9"/>
        <v>36</v>
      </c>
      <c r="Q39">
        <f t="shared" si="1"/>
        <v>-11.25</v>
      </c>
      <c r="R39">
        <f t="shared" si="1"/>
        <v>-45.7</v>
      </c>
      <c r="S39">
        <f t="shared" si="2"/>
        <v>-20.577537229562214</v>
      </c>
      <c r="AF39">
        <f t="shared" si="12"/>
        <v>111</v>
      </c>
      <c r="AG39">
        <f t="shared" si="7"/>
        <v>-11.25</v>
      </c>
      <c r="AH39">
        <f t="shared" si="7"/>
        <v>-45.7</v>
      </c>
      <c r="AI39">
        <f t="shared" si="8"/>
        <v>-20.477537229562213</v>
      </c>
    </row>
    <row r="40" spans="5:35">
      <c r="E40">
        <v>-11</v>
      </c>
      <c r="F40">
        <v>-45.45</v>
      </c>
      <c r="G40">
        <v>-20.72203116442742</v>
      </c>
      <c r="L40">
        <f t="shared" si="0"/>
        <v>-11</v>
      </c>
      <c r="M40">
        <f t="shared" si="14"/>
        <v>-20.732035489429627</v>
      </c>
      <c r="P40">
        <f t="shared" si="9"/>
        <v>37</v>
      </c>
      <c r="Q40">
        <f t="shared" si="1"/>
        <v>-11</v>
      </c>
      <c r="R40">
        <f t="shared" si="1"/>
        <v>-45.45</v>
      </c>
      <c r="S40">
        <f t="shared" si="2"/>
        <v>-20.582035489429629</v>
      </c>
      <c r="AF40">
        <f t="shared" si="12"/>
        <v>112</v>
      </c>
      <c r="AG40">
        <f t="shared" si="7"/>
        <v>-11</v>
      </c>
      <c r="AH40">
        <f t="shared" si="7"/>
        <v>-45.45</v>
      </c>
      <c r="AI40">
        <f t="shared" si="8"/>
        <v>-20.482035489429627</v>
      </c>
    </row>
    <row r="41" spans="5:35">
      <c r="E41">
        <v>-10.75</v>
      </c>
      <c r="F41">
        <v>-45.2</v>
      </c>
      <c r="G41">
        <v>-20.708383070972754</v>
      </c>
      <c r="L41">
        <f t="shared" si="0"/>
        <v>-10.75</v>
      </c>
      <c r="M41">
        <f t="shared" si="14"/>
        <v>-20.718387395974961</v>
      </c>
      <c r="P41">
        <f t="shared" si="9"/>
        <v>38</v>
      </c>
      <c r="Q41">
        <f t="shared" si="1"/>
        <v>-10.75</v>
      </c>
      <c r="R41">
        <f t="shared" si="1"/>
        <v>-45.2</v>
      </c>
      <c r="S41">
        <f t="shared" si="2"/>
        <v>-20.568387395974963</v>
      </c>
      <c r="AF41">
        <f t="shared" si="12"/>
        <v>113</v>
      </c>
      <c r="AG41">
        <f t="shared" si="7"/>
        <v>-10.75</v>
      </c>
      <c r="AH41">
        <f t="shared" si="7"/>
        <v>-45.2</v>
      </c>
      <c r="AI41">
        <f t="shared" si="8"/>
        <v>-20.468387395974961</v>
      </c>
    </row>
    <row r="42" spans="5:35">
      <c r="E42">
        <v>-10.5</v>
      </c>
      <c r="F42">
        <v>-44.95</v>
      </c>
      <c r="G42">
        <v>-20.678868535330931</v>
      </c>
      <c r="L42">
        <f t="shared" si="0"/>
        <v>-10.5</v>
      </c>
      <c r="M42">
        <f t="shared" si="14"/>
        <v>-20.688872860333138</v>
      </c>
      <c r="P42">
        <f t="shared" si="9"/>
        <v>39</v>
      </c>
      <c r="Q42">
        <f t="shared" si="1"/>
        <v>-10.5</v>
      </c>
      <c r="R42">
        <f t="shared" si="1"/>
        <v>-44.95</v>
      </c>
      <c r="S42">
        <f t="shared" si="2"/>
        <v>-20.538872860333139</v>
      </c>
      <c r="AF42">
        <f t="shared" si="12"/>
        <v>114</v>
      </c>
      <c r="AG42">
        <f t="shared" si="7"/>
        <v>-10.5</v>
      </c>
      <c r="AH42">
        <f t="shared" si="7"/>
        <v>-44.95</v>
      </c>
      <c r="AI42">
        <f t="shared" si="8"/>
        <v>-20.438872860333138</v>
      </c>
    </row>
    <row r="43" spans="5:35">
      <c r="E43">
        <v>-10.25</v>
      </c>
      <c r="F43">
        <v>-44.7</v>
      </c>
      <c r="G43">
        <v>-20.666950740350401</v>
      </c>
      <c r="L43">
        <f t="shared" si="0"/>
        <v>-10.25</v>
      </c>
      <c r="M43">
        <f t="shared" si="14"/>
        <v>-20.676955065352608</v>
      </c>
      <c r="P43">
        <f t="shared" si="9"/>
        <v>40</v>
      </c>
      <c r="Q43">
        <f t="shared" si="1"/>
        <v>-10.25</v>
      </c>
      <c r="R43">
        <f t="shared" si="1"/>
        <v>-44.7</v>
      </c>
      <c r="S43">
        <f t="shared" si="2"/>
        <v>-20.52695506535261</v>
      </c>
      <c r="AF43">
        <f t="shared" si="12"/>
        <v>115</v>
      </c>
      <c r="AG43">
        <f t="shared" si="7"/>
        <v>-10.25</v>
      </c>
      <c r="AH43">
        <f t="shared" si="7"/>
        <v>-44.7</v>
      </c>
      <c r="AI43">
        <f t="shared" si="8"/>
        <v>-20.426955065352608</v>
      </c>
    </row>
    <row r="44" spans="5:35">
      <c r="E44">
        <v>-10</v>
      </c>
      <c r="F44">
        <v>-44.45</v>
      </c>
      <c r="G44">
        <v>-20.617063217026729</v>
      </c>
      <c r="L44">
        <f t="shared" si="0"/>
        <v>-10</v>
      </c>
      <c r="M44">
        <f t="shared" si="14"/>
        <v>-20.627067542028936</v>
      </c>
      <c r="P44">
        <f t="shared" si="9"/>
        <v>41</v>
      </c>
      <c r="Q44">
        <f t="shared" si="1"/>
        <v>-10</v>
      </c>
      <c r="R44">
        <f t="shared" si="1"/>
        <v>-44.45</v>
      </c>
      <c r="S44">
        <f t="shared" si="2"/>
        <v>-20.477067542028937</v>
      </c>
      <c r="AF44">
        <f t="shared" si="12"/>
        <v>116</v>
      </c>
      <c r="AG44">
        <f t="shared" si="7"/>
        <v>-10</v>
      </c>
      <c r="AH44">
        <f t="shared" si="7"/>
        <v>-44.45</v>
      </c>
      <c r="AI44">
        <f t="shared" si="8"/>
        <v>-20.377067542028936</v>
      </c>
    </row>
    <row r="45" spans="5:35">
      <c r="E45">
        <v>-9.75</v>
      </c>
      <c r="F45">
        <v>-44.2</v>
      </c>
      <c r="G45">
        <v>-20.607971840461243</v>
      </c>
      <c r="L45">
        <f t="shared" si="0"/>
        <v>-9.75</v>
      </c>
      <c r="M45">
        <f t="shared" si="14"/>
        <v>-20.61797616546345</v>
      </c>
      <c r="P45">
        <f t="shared" si="9"/>
        <v>42</v>
      </c>
      <c r="Q45">
        <f t="shared" si="1"/>
        <v>-9.75</v>
      </c>
      <c r="R45">
        <f t="shared" si="1"/>
        <v>-44.2</v>
      </c>
      <c r="S45">
        <f t="shared" si="2"/>
        <v>-20.467976165463451</v>
      </c>
      <c r="AF45">
        <f t="shared" si="12"/>
        <v>117</v>
      </c>
      <c r="AG45">
        <f t="shared" si="7"/>
        <v>-9.75</v>
      </c>
      <c r="AH45">
        <f t="shared" si="7"/>
        <v>-44.2</v>
      </c>
      <c r="AI45">
        <f t="shared" si="8"/>
        <v>-20.36797616546345</v>
      </c>
    </row>
    <row r="46" spans="5:35">
      <c r="E46">
        <v>-9.5</v>
      </c>
      <c r="F46">
        <v>-43.95</v>
      </c>
      <c r="G46">
        <v>-20.588969048854597</v>
      </c>
      <c r="L46">
        <f t="shared" si="0"/>
        <v>-9.5</v>
      </c>
      <c r="M46">
        <f t="shared" si="14"/>
        <v>-20.598973373856804</v>
      </c>
      <c r="P46">
        <f t="shared" si="9"/>
        <v>43</v>
      </c>
      <c r="Q46">
        <f t="shared" si="1"/>
        <v>-9.5</v>
      </c>
      <c r="R46">
        <f t="shared" si="1"/>
        <v>-43.95</v>
      </c>
      <c r="S46">
        <f t="shared" si="2"/>
        <v>-20.448973373856806</v>
      </c>
      <c r="AF46">
        <f t="shared" si="12"/>
        <v>118</v>
      </c>
      <c r="AG46">
        <f t="shared" si="7"/>
        <v>-9.5</v>
      </c>
      <c r="AH46">
        <f t="shared" si="7"/>
        <v>-43.95</v>
      </c>
      <c r="AI46">
        <f t="shared" si="8"/>
        <v>-20.348973373856804</v>
      </c>
    </row>
    <row r="47" spans="5:35">
      <c r="E47">
        <v>-9.25</v>
      </c>
      <c r="F47">
        <v>-43.7</v>
      </c>
      <c r="G47">
        <v>-20.617790036838283</v>
      </c>
      <c r="L47">
        <f t="shared" si="0"/>
        <v>-9.25</v>
      </c>
      <c r="M47">
        <f t="shared" si="14"/>
        <v>-20.62779436184049</v>
      </c>
      <c r="P47">
        <f t="shared" si="9"/>
        <v>44</v>
      </c>
      <c r="Q47">
        <f t="shared" si="1"/>
        <v>-9.25</v>
      </c>
      <c r="R47">
        <f t="shared" si="1"/>
        <v>-43.7</v>
      </c>
      <c r="S47">
        <f t="shared" si="2"/>
        <v>-20.477794361840491</v>
      </c>
      <c r="AF47">
        <f t="shared" si="12"/>
        <v>119</v>
      </c>
      <c r="AG47">
        <f t="shared" si="7"/>
        <v>-9.25</v>
      </c>
      <c r="AH47">
        <f t="shared" si="7"/>
        <v>-43.7</v>
      </c>
      <c r="AI47">
        <f t="shared" si="8"/>
        <v>-20.37779436184049</v>
      </c>
    </row>
    <row r="48" spans="5:35">
      <c r="E48">
        <v>9.2600000000000016</v>
      </c>
      <c r="F48">
        <v>-25.19</v>
      </c>
      <c r="G48">
        <v>-20.435156563821554</v>
      </c>
      <c r="L48">
        <f t="shared" si="0"/>
        <v>9.2600000000000016</v>
      </c>
      <c r="M48">
        <f t="shared" si="14"/>
        <v>-20.445160888823761</v>
      </c>
      <c r="P48">
        <f t="shared" si="9"/>
        <v>45</v>
      </c>
      <c r="Q48">
        <f t="shared" si="1"/>
        <v>9.2600000000000016</v>
      </c>
      <c r="R48">
        <f t="shared" si="1"/>
        <v>-25.19</v>
      </c>
      <c r="S48">
        <f t="shared" si="2"/>
        <v>-20.295160888823762</v>
      </c>
      <c r="AF48">
        <f t="shared" si="12"/>
        <v>120</v>
      </c>
      <c r="AG48">
        <f t="shared" si="7"/>
        <v>9.2600000000000016</v>
      </c>
      <c r="AH48">
        <f t="shared" si="7"/>
        <v>-25.19</v>
      </c>
      <c r="AI48">
        <f t="shared" si="8"/>
        <v>-20.195160888823761</v>
      </c>
    </row>
    <row r="49" spans="5:35">
      <c r="E49">
        <v>9.5100000000000016</v>
      </c>
      <c r="F49">
        <v>-24.94</v>
      </c>
      <c r="G49">
        <v>-20.435708320883485</v>
      </c>
      <c r="L49">
        <f t="shared" si="0"/>
        <v>9.5100000000000016</v>
      </c>
      <c r="M49">
        <f t="shared" si="14"/>
        <v>-20.445712645885692</v>
      </c>
      <c r="P49">
        <f t="shared" si="9"/>
        <v>46</v>
      </c>
      <c r="Q49">
        <f t="shared" si="1"/>
        <v>9.5100000000000016</v>
      </c>
      <c r="R49">
        <f t="shared" si="1"/>
        <v>-24.94</v>
      </c>
      <c r="S49">
        <f t="shared" si="2"/>
        <v>-20.295712645885693</v>
      </c>
      <c r="AF49">
        <f t="shared" si="12"/>
        <v>121</v>
      </c>
      <c r="AG49">
        <f t="shared" si="7"/>
        <v>9.5100000000000016</v>
      </c>
      <c r="AH49">
        <f t="shared" si="7"/>
        <v>-24.94</v>
      </c>
      <c r="AI49">
        <f t="shared" si="8"/>
        <v>-20.195712645885692</v>
      </c>
    </row>
    <row r="50" spans="5:35">
      <c r="E50">
        <v>9.7600000000000016</v>
      </c>
      <c r="F50">
        <v>-24.69</v>
      </c>
      <c r="G50">
        <v>-20.495286140339715</v>
      </c>
      <c r="L50">
        <f t="shared" si="0"/>
        <v>9.7600000000000016</v>
      </c>
      <c r="M50">
        <f t="shared" si="14"/>
        <v>-20.505290465341922</v>
      </c>
      <c r="P50">
        <f t="shared" si="9"/>
        <v>47</v>
      </c>
      <c r="Q50">
        <f t="shared" si="1"/>
        <v>9.7600000000000016</v>
      </c>
      <c r="R50">
        <f t="shared" si="1"/>
        <v>-24.69</v>
      </c>
      <c r="S50">
        <f t="shared" si="2"/>
        <v>-20.355290465341923</v>
      </c>
      <c r="AF50">
        <f t="shared" si="12"/>
        <v>122</v>
      </c>
      <c r="AG50">
        <f t="shared" si="7"/>
        <v>9.7600000000000016</v>
      </c>
      <c r="AH50">
        <f t="shared" si="7"/>
        <v>-24.69</v>
      </c>
      <c r="AI50">
        <f t="shared" si="8"/>
        <v>-20.255290465341922</v>
      </c>
    </row>
    <row r="51" spans="5:35">
      <c r="E51">
        <v>10.010000000000002</v>
      </c>
      <c r="F51">
        <v>-24.44</v>
      </c>
      <c r="G51">
        <v>-20.496120623298467</v>
      </c>
      <c r="L51">
        <f t="shared" si="0"/>
        <v>10.010000000000002</v>
      </c>
      <c r="M51">
        <f t="shared" si="14"/>
        <v>-20.506124948300673</v>
      </c>
      <c r="P51">
        <f t="shared" si="9"/>
        <v>48</v>
      </c>
      <c r="Q51">
        <f t="shared" si="1"/>
        <v>10.010000000000002</v>
      </c>
      <c r="R51">
        <f t="shared" si="1"/>
        <v>-24.44</v>
      </c>
      <c r="S51">
        <f t="shared" si="2"/>
        <v>-20.356124948300675</v>
      </c>
      <c r="AF51">
        <f t="shared" si="12"/>
        <v>123</v>
      </c>
      <c r="AG51">
        <f t="shared" si="7"/>
        <v>10.010000000000002</v>
      </c>
      <c r="AH51">
        <f t="shared" si="7"/>
        <v>-24.44</v>
      </c>
      <c r="AI51">
        <f t="shared" si="8"/>
        <v>-20.256124948300673</v>
      </c>
    </row>
    <row r="52" spans="5:35">
      <c r="E52">
        <v>10.260000000000002</v>
      </c>
      <c r="F52">
        <v>-24.19</v>
      </c>
      <c r="G52">
        <v>-20.517273542475923</v>
      </c>
      <c r="L52">
        <f t="shared" si="0"/>
        <v>10.260000000000002</v>
      </c>
      <c r="M52">
        <f t="shared" si="14"/>
        <v>-20.52727786747813</v>
      </c>
      <c r="P52">
        <f t="shared" si="9"/>
        <v>49</v>
      </c>
      <c r="Q52">
        <f t="shared" si="1"/>
        <v>10.260000000000002</v>
      </c>
      <c r="R52">
        <f t="shared" si="1"/>
        <v>-24.19</v>
      </c>
      <c r="S52">
        <f t="shared" si="2"/>
        <v>-20.377277867478131</v>
      </c>
      <c r="AF52">
        <f t="shared" si="12"/>
        <v>124</v>
      </c>
      <c r="AG52">
        <f t="shared" si="7"/>
        <v>10.260000000000002</v>
      </c>
      <c r="AH52">
        <f t="shared" si="7"/>
        <v>-24.19</v>
      </c>
      <c r="AI52">
        <f t="shared" si="8"/>
        <v>-20.27727786747813</v>
      </c>
    </row>
    <row r="53" spans="5:35">
      <c r="E53">
        <v>10.510000000000002</v>
      </c>
      <c r="F53">
        <v>-23.94</v>
      </c>
      <c r="G53">
        <v>-20.533460617584979</v>
      </c>
      <c r="L53">
        <f t="shared" si="0"/>
        <v>10.510000000000002</v>
      </c>
      <c r="M53">
        <f t="shared" si="14"/>
        <v>-20.543464942587185</v>
      </c>
      <c r="P53">
        <f t="shared" si="9"/>
        <v>50</v>
      </c>
      <c r="Q53">
        <f t="shared" si="1"/>
        <v>10.510000000000002</v>
      </c>
      <c r="R53">
        <f t="shared" si="1"/>
        <v>-23.94</v>
      </c>
      <c r="S53">
        <f t="shared" si="2"/>
        <v>-20.393464942587187</v>
      </c>
      <c r="AF53">
        <f t="shared" si="12"/>
        <v>125</v>
      </c>
      <c r="AG53">
        <f t="shared" si="7"/>
        <v>10.510000000000002</v>
      </c>
      <c r="AH53">
        <f t="shared" si="7"/>
        <v>-23.94</v>
      </c>
      <c r="AI53">
        <f t="shared" si="8"/>
        <v>-20.293464942587185</v>
      </c>
    </row>
    <row r="54" spans="5:35">
      <c r="E54">
        <v>10.760000000000002</v>
      </c>
      <c r="F54">
        <v>-23.69</v>
      </c>
      <c r="G54">
        <v>-20.548430139294968</v>
      </c>
      <c r="L54">
        <f t="shared" si="0"/>
        <v>10.760000000000002</v>
      </c>
      <c r="M54">
        <f t="shared" si="14"/>
        <v>-20.558434464297175</v>
      </c>
      <c r="P54">
        <f t="shared" si="9"/>
        <v>51</v>
      </c>
      <c r="Q54">
        <f t="shared" si="1"/>
        <v>10.760000000000002</v>
      </c>
      <c r="R54">
        <f t="shared" si="1"/>
        <v>-23.69</v>
      </c>
      <c r="S54">
        <f t="shared" si="2"/>
        <v>-20.408434464297176</v>
      </c>
      <c r="AF54">
        <f t="shared" si="12"/>
        <v>126</v>
      </c>
      <c r="AG54">
        <f t="shared" si="7"/>
        <v>10.760000000000002</v>
      </c>
      <c r="AH54">
        <f t="shared" si="7"/>
        <v>-23.69</v>
      </c>
      <c r="AI54">
        <f t="shared" si="8"/>
        <v>-20.308434464297175</v>
      </c>
    </row>
    <row r="55" spans="5:35">
      <c r="E55">
        <v>11.010000000000002</v>
      </c>
      <c r="F55">
        <v>-23.44</v>
      </c>
      <c r="G55">
        <v>-20.51795520075073</v>
      </c>
      <c r="L55">
        <f t="shared" si="0"/>
        <v>11.010000000000002</v>
      </c>
      <c r="M55">
        <f t="shared" si="14"/>
        <v>-20.527959525752937</v>
      </c>
      <c r="P55">
        <f t="shared" si="9"/>
        <v>52</v>
      </c>
      <c r="Q55">
        <f t="shared" si="1"/>
        <v>11.010000000000002</v>
      </c>
      <c r="R55">
        <f t="shared" si="1"/>
        <v>-23.44</v>
      </c>
      <c r="S55">
        <f t="shared" si="2"/>
        <v>-20.377959525752939</v>
      </c>
      <c r="AF55">
        <f t="shared" si="12"/>
        <v>127</v>
      </c>
      <c r="AG55">
        <f t="shared" si="7"/>
        <v>11.010000000000002</v>
      </c>
      <c r="AH55">
        <f t="shared" si="7"/>
        <v>-23.44</v>
      </c>
      <c r="AI55">
        <f t="shared" si="8"/>
        <v>-20.277959525752937</v>
      </c>
    </row>
    <row r="56" spans="5:35">
      <c r="E56">
        <v>11.260000000000002</v>
      </c>
      <c r="F56">
        <v>-23.19</v>
      </c>
      <c r="G56">
        <v>-20.540876167675417</v>
      </c>
      <c r="L56">
        <f t="shared" si="0"/>
        <v>11.260000000000002</v>
      </c>
      <c r="M56">
        <f t="shared" si="14"/>
        <v>-20.550880492677624</v>
      </c>
      <c r="P56">
        <f t="shared" si="9"/>
        <v>53</v>
      </c>
      <c r="Q56">
        <f t="shared" si="1"/>
        <v>11.260000000000002</v>
      </c>
      <c r="R56">
        <f t="shared" si="1"/>
        <v>-23.19</v>
      </c>
      <c r="S56">
        <f t="shared" si="2"/>
        <v>-20.400880492677626</v>
      </c>
      <c r="AF56">
        <f t="shared" si="12"/>
        <v>128</v>
      </c>
      <c r="AG56">
        <f t="shared" si="7"/>
        <v>11.260000000000002</v>
      </c>
      <c r="AH56">
        <f t="shared" si="7"/>
        <v>-23.19</v>
      </c>
      <c r="AI56">
        <f t="shared" si="8"/>
        <v>-20.300880492677624</v>
      </c>
    </row>
    <row r="57" spans="5:35">
      <c r="J57">
        <f>AVERAGE(J4:J56)</f>
        <v>-1.0004325002206235E-2</v>
      </c>
    </row>
    <row r="58" spans="5:35">
      <c r="R58" t="s">
        <v>89</v>
      </c>
      <c r="S58">
        <f>MAX(S4:S56)</f>
        <v>-20.295160888823762</v>
      </c>
      <c r="AH58" t="s">
        <v>91</v>
      </c>
      <c r="AI58">
        <f>MAX(AI4:AI56)</f>
        <v>-20.195160888823761</v>
      </c>
    </row>
    <row r="59" spans="5:35">
      <c r="R59" t="s">
        <v>90</v>
      </c>
      <c r="S59">
        <f>MIN(S4:S56)</f>
        <v>-21.129529417114512</v>
      </c>
      <c r="AH59" t="s">
        <v>90</v>
      </c>
      <c r="AI59">
        <f>MIN(AI4:AI56)</f>
        <v>-21.02952941711451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980030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2013-12-24T00:02:55Z</dcterms:created>
  <dcterms:modified xsi:type="dcterms:W3CDTF">2013-12-24T05:15:06Z</dcterms:modified>
</cp:coreProperties>
</file>