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47.xml" ContentType="application/vnd.openxmlformats-officedocument.themeOverride+xml"/>
  <Override PartName="/xl/theme/themeOverride4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8780" windowHeight="9405" activeTab="2"/>
  </bookViews>
  <sheets>
    <sheet name="Navigation" sheetId="3" r:id="rId1"/>
    <sheet name="Strains" sheetId="2" r:id="rId2"/>
    <sheet name="980051" sheetId="1" r:id="rId3"/>
    <sheet name="Work" sheetId="4" r:id="rId4"/>
  </sheets>
  <definedNames>
    <definedName name="lambda">Work!$AP$1</definedName>
    <definedName name="phi0">Work!$AP$2</definedName>
  </definedNames>
  <calcPr calcId="125725"/>
</workbook>
</file>

<file path=xl/calcChain.xml><?xml version="1.0" encoding="utf-8"?>
<calcChain xmlns="http://schemas.openxmlformats.org/spreadsheetml/2006/main">
  <c r="AI67" i="4"/>
  <c r="AR67"/>
  <c r="AS67" s="1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A67"/>
  <c r="AI59"/>
  <c r="AR59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W59"/>
  <c r="AK59" s="1"/>
  <c r="AA59"/>
  <c r="A59"/>
  <c r="AI61"/>
  <c r="AR61"/>
  <c r="AS61" s="1"/>
  <c r="AR62"/>
  <c r="AR63"/>
  <c r="AS63"/>
  <c r="AR64"/>
  <c r="AS64"/>
  <c r="AR65"/>
  <c r="AS65" s="1"/>
  <c r="AR66"/>
  <c r="AR60"/>
  <c r="AS60" s="1"/>
  <c r="AI60"/>
  <c r="AI53"/>
  <c r="AL53"/>
  <c r="AR53"/>
  <c r="AS53" s="1"/>
  <c r="AI54"/>
  <c r="AR54"/>
  <c r="AJ55"/>
  <c r="AR55"/>
  <c r="AS55"/>
  <c r="AR56"/>
  <c r="AS56"/>
  <c r="A65"/>
  <c r="B65"/>
  <c r="C65"/>
  <c r="D65"/>
  <c r="E65"/>
  <c r="F65"/>
  <c r="G65"/>
  <c r="H65"/>
  <c r="I65"/>
  <c r="J65"/>
  <c r="K65"/>
  <c r="L65"/>
  <c r="AI65" s="1"/>
  <c r="M65"/>
  <c r="N65"/>
  <c r="O65"/>
  <c r="P65"/>
  <c r="Q65"/>
  <c r="R65"/>
  <c r="S65"/>
  <c r="A66"/>
  <c r="B66"/>
  <c r="C66"/>
  <c r="D66"/>
  <c r="E66"/>
  <c r="F66"/>
  <c r="G66"/>
  <c r="H66"/>
  <c r="I66"/>
  <c r="J66"/>
  <c r="K66"/>
  <c r="L66"/>
  <c r="AI66" s="1"/>
  <c r="M66"/>
  <c r="N66"/>
  <c r="O66"/>
  <c r="P66"/>
  <c r="Q66"/>
  <c r="R66"/>
  <c r="S66"/>
  <c r="A53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A54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A55"/>
  <c r="B55"/>
  <c r="C55"/>
  <c r="D55"/>
  <c r="E55"/>
  <c r="F55"/>
  <c r="G55"/>
  <c r="H55"/>
  <c r="I55"/>
  <c r="J55"/>
  <c r="K55"/>
  <c r="L55"/>
  <c r="AI55" s="1"/>
  <c r="M55"/>
  <c r="N55"/>
  <c r="O55"/>
  <c r="P55"/>
  <c r="Q55"/>
  <c r="R55"/>
  <c r="S55"/>
  <c r="A56"/>
  <c r="B56"/>
  <c r="C56"/>
  <c r="D56"/>
  <c r="E56"/>
  <c r="F56"/>
  <c r="G56"/>
  <c r="H56"/>
  <c r="I56"/>
  <c r="J56"/>
  <c r="K56"/>
  <c r="L56"/>
  <c r="AI56" s="1"/>
  <c r="M56"/>
  <c r="N56"/>
  <c r="O56"/>
  <c r="P56"/>
  <c r="Q56"/>
  <c r="R56"/>
  <c r="S56"/>
  <c r="A60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A61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A62"/>
  <c r="B62"/>
  <c r="C62"/>
  <c r="D62"/>
  <c r="E62"/>
  <c r="F62"/>
  <c r="G62"/>
  <c r="H62"/>
  <c r="I62"/>
  <c r="J62"/>
  <c r="K62"/>
  <c r="L62"/>
  <c r="AI62" s="1"/>
  <c r="M62"/>
  <c r="N62"/>
  <c r="O62"/>
  <c r="P62"/>
  <c r="Q62"/>
  <c r="R62"/>
  <c r="S62"/>
  <c r="A63"/>
  <c r="B63"/>
  <c r="C63"/>
  <c r="D63"/>
  <c r="E63"/>
  <c r="F63"/>
  <c r="G63"/>
  <c r="H63"/>
  <c r="I63"/>
  <c r="J63"/>
  <c r="K63"/>
  <c r="L63"/>
  <c r="AI63" s="1"/>
  <c r="M63"/>
  <c r="N63"/>
  <c r="O63"/>
  <c r="P63"/>
  <c r="Q63"/>
  <c r="R63"/>
  <c r="S63"/>
  <c r="A64"/>
  <c r="B64"/>
  <c r="C64"/>
  <c r="D64"/>
  <c r="E64"/>
  <c r="F64"/>
  <c r="G64"/>
  <c r="H64"/>
  <c r="I64"/>
  <c r="J64"/>
  <c r="K64"/>
  <c r="L64"/>
  <c r="AI64" s="1"/>
  <c r="M64"/>
  <c r="N64"/>
  <c r="O64"/>
  <c r="P64"/>
  <c r="Q64"/>
  <c r="R64"/>
  <c r="S64"/>
  <c r="M58" i="2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R51" i="4"/>
  <c r="AS51" s="1"/>
  <c r="AR52"/>
  <c r="A51"/>
  <c r="B51"/>
  <c r="C51"/>
  <c r="D51"/>
  <c r="E51"/>
  <c r="F51"/>
  <c r="G51"/>
  <c r="H51"/>
  <c r="I51"/>
  <c r="J51"/>
  <c r="K51"/>
  <c r="L51"/>
  <c r="AI51" s="1"/>
  <c r="M51"/>
  <c r="N51"/>
  <c r="O51"/>
  <c r="P51"/>
  <c r="Q51"/>
  <c r="R51"/>
  <c r="S51"/>
  <c r="T51"/>
  <c r="U51"/>
  <c r="V51"/>
  <c r="AJ51" s="1"/>
  <c r="AN51" s="1"/>
  <c r="AP51" s="1"/>
  <c r="W51"/>
  <c r="AK51" s="1"/>
  <c r="X51"/>
  <c r="AL51" s="1"/>
  <c r="Y51"/>
  <c r="AM51" s="1"/>
  <c r="Z51"/>
  <c r="AA51"/>
  <c r="AB51"/>
  <c r="AC51"/>
  <c r="AD51"/>
  <c r="A52"/>
  <c r="B52"/>
  <c r="C52"/>
  <c r="D52"/>
  <c r="E52"/>
  <c r="F52"/>
  <c r="G52"/>
  <c r="H52"/>
  <c r="I52"/>
  <c r="J52"/>
  <c r="K52"/>
  <c r="L52"/>
  <c r="AI52" s="1"/>
  <c r="M52"/>
  <c r="N52"/>
  <c r="O52"/>
  <c r="P52"/>
  <c r="Q52"/>
  <c r="R52"/>
  <c r="S52"/>
  <c r="T52"/>
  <c r="U52"/>
  <c r="V52"/>
  <c r="AJ52" s="1"/>
  <c r="AN52" s="1"/>
  <c r="W52"/>
  <c r="AK52" s="1"/>
  <c r="X52"/>
  <c r="AL52" s="1"/>
  <c r="Y52"/>
  <c r="AM52" s="1"/>
  <c r="Z52"/>
  <c r="AA52"/>
  <c r="AB52"/>
  <c r="AC52"/>
  <c r="AD52"/>
  <c r="AR9"/>
  <c r="AS9" s="1"/>
  <c r="AR10"/>
  <c r="AS10" s="1"/>
  <c r="AR11"/>
  <c r="AS11" s="1"/>
  <c r="AR12"/>
  <c r="AS12" s="1"/>
  <c r="AR13"/>
  <c r="AS13" s="1"/>
  <c r="AR14"/>
  <c r="AS14" s="1"/>
  <c r="AR15"/>
  <c r="AS15" s="1"/>
  <c r="AR16"/>
  <c r="AS16" s="1"/>
  <c r="AR17"/>
  <c r="AR18"/>
  <c r="AS18" s="1"/>
  <c r="AR19"/>
  <c r="AS19" s="1"/>
  <c r="AR20"/>
  <c r="AS20" s="1"/>
  <c r="AR21"/>
  <c r="AS21" s="1"/>
  <c r="AR22"/>
  <c r="AR23"/>
  <c r="AS23" s="1"/>
  <c r="AR24"/>
  <c r="AS24" s="1"/>
  <c r="AR25"/>
  <c r="AS25"/>
  <c r="AR26"/>
  <c r="AS26" s="1"/>
  <c r="AR27"/>
  <c r="AS27" s="1"/>
  <c r="AR28"/>
  <c r="AS28" s="1"/>
  <c r="AR29"/>
  <c r="AR30"/>
  <c r="AS30" s="1"/>
  <c r="AR31"/>
  <c r="AS31" s="1"/>
  <c r="AR32"/>
  <c r="AS32" s="1"/>
  <c r="AR33"/>
  <c r="AS33" s="1"/>
  <c r="AR34"/>
  <c r="AS34" s="1"/>
  <c r="AR35"/>
  <c r="AS35" s="1"/>
  <c r="AR36"/>
  <c r="AS36" s="1"/>
  <c r="AR37"/>
  <c r="AS37" s="1"/>
  <c r="AR38"/>
  <c r="AR39"/>
  <c r="AS39" s="1"/>
  <c r="AR40"/>
  <c r="AS40" s="1"/>
  <c r="AR41"/>
  <c r="AS41" s="1"/>
  <c r="AR42"/>
  <c r="AS42"/>
  <c r="AR44"/>
  <c r="AS44" s="1"/>
  <c r="AR45"/>
  <c r="AS45" s="1"/>
  <c r="AR46"/>
  <c r="AS46" s="1"/>
  <c r="AR47"/>
  <c r="AS47" s="1"/>
  <c r="AR48"/>
  <c r="AS48" s="1"/>
  <c r="AR49"/>
  <c r="AR50"/>
  <c r="AS50" s="1"/>
  <c r="AR8"/>
  <c r="AS8" s="1"/>
  <c r="AI4"/>
  <c r="AI3"/>
  <c r="A8"/>
  <c r="B8"/>
  <c r="C8"/>
  <c r="D8"/>
  <c r="E8"/>
  <c r="F8"/>
  <c r="G8"/>
  <c r="H8"/>
  <c r="J8"/>
  <c r="K8"/>
  <c r="L8"/>
  <c r="AI8" s="1"/>
  <c r="N8"/>
  <c r="O8"/>
  <c r="P8"/>
  <c r="Q8"/>
  <c r="R8"/>
  <c r="S8"/>
  <c r="T8"/>
  <c r="U8"/>
  <c r="V8"/>
  <c r="AJ8" s="1"/>
  <c r="AN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J9"/>
  <c r="K9"/>
  <c r="L9"/>
  <c r="AI9" s="1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J10"/>
  <c r="K10"/>
  <c r="L10"/>
  <c r="AI10" s="1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J11"/>
  <c r="K11"/>
  <c r="L11"/>
  <c r="AI11" s="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J12"/>
  <c r="K12"/>
  <c r="L12"/>
  <c r="AI12" s="1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J13"/>
  <c r="K13"/>
  <c r="L13"/>
  <c r="AI13" s="1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J14"/>
  <c r="K14"/>
  <c r="L14"/>
  <c r="AI14" s="1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J15"/>
  <c r="K15"/>
  <c r="L15"/>
  <c r="AI15" s="1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J16"/>
  <c r="K16"/>
  <c r="L16"/>
  <c r="AI16" s="1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J17"/>
  <c r="K17"/>
  <c r="L17"/>
  <c r="AI17" s="1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J18"/>
  <c r="K18"/>
  <c r="L18"/>
  <c r="AI18" s="1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J19"/>
  <c r="K19"/>
  <c r="L19"/>
  <c r="AI19" s="1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J20"/>
  <c r="K20"/>
  <c r="L20"/>
  <c r="AI20" s="1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J21"/>
  <c r="K21"/>
  <c r="L21"/>
  <c r="AI21" s="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J22"/>
  <c r="K22"/>
  <c r="L22"/>
  <c r="AI22" s="1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J23"/>
  <c r="K23"/>
  <c r="L23"/>
  <c r="AI23" s="1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24"/>
  <c r="B24"/>
  <c r="C24"/>
  <c r="D24"/>
  <c r="E24"/>
  <c r="F24"/>
  <c r="G24"/>
  <c r="H24"/>
  <c r="J24"/>
  <c r="K24"/>
  <c r="L24"/>
  <c r="AI24" s="1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5"/>
  <c r="B25"/>
  <c r="C25"/>
  <c r="D25"/>
  <c r="E25"/>
  <c r="F25"/>
  <c r="G25"/>
  <c r="H25"/>
  <c r="J25"/>
  <c r="K25"/>
  <c r="L25"/>
  <c r="AI25" s="1"/>
  <c r="N25"/>
  <c r="O25"/>
  <c r="P25"/>
  <c r="Q25"/>
  <c r="R25"/>
  <c r="S25"/>
  <c r="T25"/>
  <c r="T59" s="1"/>
  <c r="U25"/>
  <c r="U59" s="1"/>
  <c r="V25"/>
  <c r="AJ25" s="1"/>
  <c r="W25"/>
  <c r="AK25" s="1"/>
  <c r="X25"/>
  <c r="AL25" s="1"/>
  <c r="Y25"/>
  <c r="AM25" s="1"/>
  <c r="Z25"/>
  <c r="Z59" s="1"/>
  <c r="AA25"/>
  <c r="AB25"/>
  <c r="AB59" s="1"/>
  <c r="AC25"/>
  <c r="AC59" s="1"/>
  <c r="AD25"/>
  <c r="AD59" s="1"/>
  <c r="A26"/>
  <c r="B26"/>
  <c r="C26"/>
  <c r="D26"/>
  <c r="E26"/>
  <c r="F26"/>
  <c r="G26"/>
  <c r="H26"/>
  <c r="J26"/>
  <c r="K26"/>
  <c r="L26"/>
  <c r="AI26" s="1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7"/>
  <c r="B27"/>
  <c r="C27"/>
  <c r="D27"/>
  <c r="E27"/>
  <c r="F27"/>
  <c r="G27"/>
  <c r="H27"/>
  <c r="J27"/>
  <c r="K27"/>
  <c r="L27"/>
  <c r="AI27" s="1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J28"/>
  <c r="K28"/>
  <c r="L28"/>
  <c r="AI28" s="1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J29"/>
  <c r="K29"/>
  <c r="L29"/>
  <c r="AI29" s="1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J30"/>
  <c r="K30"/>
  <c r="L30"/>
  <c r="AI30" s="1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J31"/>
  <c r="K31"/>
  <c r="L31"/>
  <c r="AI31" s="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J32"/>
  <c r="K32"/>
  <c r="L32"/>
  <c r="AI32" s="1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J33"/>
  <c r="K33"/>
  <c r="L33"/>
  <c r="AI33" s="1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J34"/>
  <c r="K34"/>
  <c r="L34"/>
  <c r="AI34" s="1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J35"/>
  <c r="K35"/>
  <c r="L35"/>
  <c r="AI35" s="1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J36"/>
  <c r="K36"/>
  <c r="L36"/>
  <c r="AI36" s="1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J37"/>
  <c r="K37"/>
  <c r="L37"/>
  <c r="AI37" s="1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J38"/>
  <c r="K38"/>
  <c r="L38"/>
  <c r="AI38" s="1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J39"/>
  <c r="K39"/>
  <c r="L39"/>
  <c r="AI39" s="1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J40"/>
  <c r="K40"/>
  <c r="L40"/>
  <c r="AI40" s="1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J41"/>
  <c r="K41"/>
  <c r="L41"/>
  <c r="AI41" s="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J42"/>
  <c r="K42"/>
  <c r="L42"/>
  <c r="AI42" s="1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4"/>
  <c r="B44"/>
  <c r="C44"/>
  <c r="D44"/>
  <c r="E44"/>
  <c r="F44"/>
  <c r="G44"/>
  <c r="H44"/>
  <c r="J44"/>
  <c r="K44"/>
  <c r="L44"/>
  <c r="AI44" s="1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J45"/>
  <c r="K45"/>
  <c r="L45"/>
  <c r="AI45" s="1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J46"/>
  <c r="K46"/>
  <c r="L46"/>
  <c r="AI46" s="1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J47"/>
  <c r="K47"/>
  <c r="L47"/>
  <c r="AI47" s="1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J48"/>
  <c r="K48"/>
  <c r="L48"/>
  <c r="AI48" s="1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J49"/>
  <c r="K49"/>
  <c r="L49"/>
  <c r="AI49" s="1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J50"/>
  <c r="K50"/>
  <c r="L50"/>
  <c r="AI50" s="1"/>
  <c r="N50"/>
  <c r="O50"/>
  <c r="P50"/>
  <c r="Q50"/>
  <c r="R50"/>
  <c r="S50"/>
  <c r="T50"/>
  <c r="T67" s="1"/>
  <c r="U50"/>
  <c r="U67" s="1"/>
  <c r="V50"/>
  <c r="AJ50" s="1"/>
  <c r="W50"/>
  <c r="AK50" s="1"/>
  <c r="X50"/>
  <c r="AL50" s="1"/>
  <c r="Y50"/>
  <c r="AM50" s="1"/>
  <c r="Z50"/>
  <c r="Z67" s="1"/>
  <c r="AA50"/>
  <c r="AA67" s="1"/>
  <c r="AB50"/>
  <c r="AB67" s="1"/>
  <c r="AC50"/>
  <c r="AC67" s="1"/>
  <c r="AD50"/>
  <c r="AD67" s="1"/>
  <c r="T53"/>
  <c r="U53"/>
  <c r="V53"/>
  <c r="AJ53" s="1"/>
  <c r="W53"/>
  <c r="AK53" s="1"/>
  <c r="X53"/>
  <c r="Y53"/>
  <c r="AM53" s="1"/>
  <c r="Z53"/>
  <c r="AA53"/>
  <c r="AB53"/>
  <c r="AC53"/>
  <c r="AD53"/>
  <c r="T54"/>
  <c r="U54"/>
  <c r="V54"/>
  <c r="AJ54" s="1"/>
  <c r="AN54" s="1"/>
  <c r="W54"/>
  <c r="AK54" s="1"/>
  <c r="X54"/>
  <c r="AL54" s="1"/>
  <c r="Y54"/>
  <c r="AM54" s="1"/>
  <c r="Z54"/>
  <c r="AA54"/>
  <c r="AB54"/>
  <c r="AC54"/>
  <c r="AD54"/>
  <c r="T55"/>
  <c r="U55"/>
  <c r="V55"/>
  <c r="W55"/>
  <c r="AK55" s="1"/>
  <c r="X55"/>
  <c r="AL55" s="1"/>
  <c r="Y55"/>
  <c r="AM55" s="1"/>
  <c r="Z55"/>
  <c r="AA55"/>
  <c r="AB55"/>
  <c r="AC55"/>
  <c r="AD55"/>
  <c r="T56"/>
  <c r="U56"/>
  <c r="V56"/>
  <c r="AJ56" s="1"/>
  <c r="W56"/>
  <c r="AK56" s="1"/>
  <c r="X56"/>
  <c r="AL56" s="1"/>
  <c r="Y56"/>
  <c r="AM56" s="1"/>
  <c r="Z56"/>
  <c r="AA56"/>
  <c r="AB56"/>
  <c r="AC56"/>
  <c r="AD56"/>
  <c r="T60"/>
  <c r="U60"/>
  <c r="V60"/>
  <c r="AJ60" s="1"/>
  <c r="AN60" s="1"/>
  <c r="AP60" s="1"/>
  <c r="W60"/>
  <c r="AK60" s="1"/>
  <c r="X60"/>
  <c r="AL60" s="1"/>
  <c r="Y60"/>
  <c r="AM60" s="1"/>
  <c r="Z60"/>
  <c r="AA60"/>
  <c r="AB60"/>
  <c r="AC60"/>
  <c r="AD60"/>
  <c r="T61"/>
  <c r="U61"/>
  <c r="V61"/>
  <c r="AJ61" s="1"/>
  <c r="AN61" s="1"/>
  <c r="AP61" s="1"/>
  <c r="W61"/>
  <c r="AK61" s="1"/>
  <c r="X61"/>
  <c r="AL61" s="1"/>
  <c r="Y61"/>
  <c r="AM61" s="1"/>
  <c r="Z61"/>
  <c r="AA61"/>
  <c r="AB61"/>
  <c r="AC61"/>
  <c r="AD61"/>
  <c r="T62"/>
  <c r="U62"/>
  <c r="V62"/>
  <c r="AJ62" s="1"/>
  <c r="W62"/>
  <c r="AK62" s="1"/>
  <c r="X62"/>
  <c r="AL62" s="1"/>
  <c r="Y62"/>
  <c r="AM62" s="1"/>
  <c r="Z62"/>
  <c r="AA62"/>
  <c r="AB62"/>
  <c r="AC62"/>
  <c r="AD62"/>
  <c r="T63"/>
  <c r="U63"/>
  <c r="V63"/>
  <c r="AJ63" s="1"/>
  <c r="W63"/>
  <c r="AK63" s="1"/>
  <c r="X63"/>
  <c r="AL63" s="1"/>
  <c r="Y63"/>
  <c r="AM63" s="1"/>
  <c r="Z63"/>
  <c r="AA63"/>
  <c r="AB63"/>
  <c r="AC63"/>
  <c r="AD63"/>
  <c r="T64"/>
  <c r="U64"/>
  <c r="V64"/>
  <c r="AJ64" s="1"/>
  <c r="AN64" s="1"/>
  <c r="AP64" s="1"/>
  <c r="W64"/>
  <c r="AK64" s="1"/>
  <c r="X64"/>
  <c r="AL64" s="1"/>
  <c r="Y64"/>
  <c r="AM64" s="1"/>
  <c r="Z64"/>
  <c r="AA64"/>
  <c r="AB64"/>
  <c r="AC64"/>
  <c r="AD64"/>
  <c r="T65"/>
  <c r="U65"/>
  <c r="V65"/>
  <c r="AJ65" s="1"/>
  <c r="W65"/>
  <c r="AK65" s="1"/>
  <c r="X65"/>
  <c r="AL65" s="1"/>
  <c r="Y65"/>
  <c r="AM65" s="1"/>
  <c r="Z65"/>
  <c r="AA65"/>
  <c r="AB65"/>
  <c r="AC65"/>
  <c r="AD65"/>
  <c r="T66"/>
  <c r="U66"/>
  <c r="V66"/>
  <c r="AJ66" s="1"/>
  <c r="W66"/>
  <c r="AK66" s="1"/>
  <c r="X66"/>
  <c r="AL66" s="1"/>
  <c r="Y66"/>
  <c r="AM66" s="1"/>
  <c r="Z66"/>
  <c r="AA66"/>
  <c r="AB66"/>
  <c r="AC66"/>
  <c r="AD6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N62" l="1"/>
  <c r="AO62" s="1"/>
  <c r="V59"/>
  <c r="AJ59" s="1"/>
  <c r="W67"/>
  <c r="AK67" s="1"/>
  <c r="X67"/>
  <c r="AL67" s="1"/>
  <c r="X59"/>
  <c r="AL59" s="1"/>
  <c r="Y67"/>
  <c r="AM67" s="1"/>
  <c r="AN55"/>
  <c r="AO55" s="1"/>
  <c r="Y59"/>
  <c r="AM59" s="1"/>
  <c r="V67"/>
  <c r="AJ67" s="1"/>
  <c r="AS59"/>
  <c r="AN53"/>
  <c r="AP53" s="1"/>
  <c r="AQ53" s="1"/>
  <c r="AN63"/>
  <c r="AO63" s="1"/>
  <c r="AN56"/>
  <c r="AP56" s="1"/>
  <c r="AQ56" s="1"/>
  <c r="AN66"/>
  <c r="AO66" s="1"/>
  <c r="AO64"/>
  <c r="AQ64"/>
  <c r="AN65"/>
  <c r="AO65" s="1"/>
  <c r="AO54"/>
  <c r="AQ61"/>
  <c r="AP63"/>
  <c r="AQ63"/>
  <c r="AO61"/>
  <c r="AP55"/>
  <c r="AQ55" s="1"/>
  <c r="AP62"/>
  <c r="AQ62" s="1"/>
  <c r="AP65"/>
  <c r="AQ65" s="1"/>
  <c r="AS66"/>
  <c r="AP66" s="1"/>
  <c r="AQ66" s="1"/>
  <c r="AS62"/>
  <c r="AQ60"/>
  <c r="AO60"/>
  <c r="AP54"/>
  <c r="AQ54" s="1"/>
  <c r="AS54"/>
  <c r="AO52"/>
  <c r="AQ51"/>
  <c r="AO51"/>
  <c r="AS52"/>
  <c r="AP52" s="1"/>
  <c r="AQ52" s="1"/>
  <c r="AP8"/>
  <c r="AQ8" s="1"/>
  <c r="AN49"/>
  <c r="AN47"/>
  <c r="AO47" s="1"/>
  <c r="AN45"/>
  <c r="AP45" s="1"/>
  <c r="AQ45" s="1"/>
  <c r="AN42"/>
  <c r="AP42" s="1"/>
  <c r="AQ42" s="1"/>
  <c r="AN40"/>
  <c r="AP40" s="1"/>
  <c r="AQ40" s="1"/>
  <c r="AN38"/>
  <c r="AO38" s="1"/>
  <c r="AN36"/>
  <c r="AP36" s="1"/>
  <c r="AQ36" s="1"/>
  <c r="AN34"/>
  <c r="AP34" s="1"/>
  <c r="AN32"/>
  <c r="AP32" s="1"/>
  <c r="AQ32" s="1"/>
  <c r="AN30"/>
  <c r="AP30" s="1"/>
  <c r="AQ30" s="1"/>
  <c r="AN28"/>
  <c r="AO28" s="1"/>
  <c r="AN26"/>
  <c r="AP26" s="1"/>
  <c r="AQ26" s="1"/>
  <c r="AN24"/>
  <c r="AP24" s="1"/>
  <c r="AQ24" s="1"/>
  <c r="AN22"/>
  <c r="AO22" s="1"/>
  <c r="AN20"/>
  <c r="AP20" s="1"/>
  <c r="AQ20" s="1"/>
  <c r="AN18"/>
  <c r="AO18" s="1"/>
  <c r="AN16"/>
  <c r="AO16" s="1"/>
  <c r="AO14"/>
  <c r="AN14"/>
  <c r="AP14" s="1"/>
  <c r="AQ14" s="1"/>
  <c r="AN12"/>
  <c r="AO12" s="1"/>
  <c r="AN10"/>
  <c r="AP10" s="1"/>
  <c r="AQ10" s="1"/>
  <c r="AN50"/>
  <c r="AP50" s="1"/>
  <c r="AQ50" s="1"/>
  <c r="AN48"/>
  <c r="AP48" s="1"/>
  <c r="AQ48" s="1"/>
  <c r="AN46"/>
  <c r="AP46" s="1"/>
  <c r="AQ46" s="1"/>
  <c r="AN44"/>
  <c r="AP44" s="1"/>
  <c r="AN41"/>
  <c r="AP41" s="1"/>
  <c r="AQ41" s="1"/>
  <c r="AN39"/>
  <c r="AP39" s="1"/>
  <c r="AQ39" s="1"/>
  <c r="AN37"/>
  <c r="AP37" s="1"/>
  <c r="AQ37" s="1"/>
  <c r="AN35"/>
  <c r="AO35" s="1"/>
  <c r="AN33"/>
  <c r="AP33" s="1"/>
  <c r="AQ33" s="1"/>
  <c r="AN31"/>
  <c r="AO31" s="1"/>
  <c r="AN29"/>
  <c r="AN27"/>
  <c r="AP27" s="1"/>
  <c r="AQ27" s="1"/>
  <c r="AN25"/>
  <c r="AP25" s="1"/>
  <c r="AQ25" s="1"/>
  <c r="AN23"/>
  <c r="AO23" s="1"/>
  <c r="AN21"/>
  <c r="AP21" s="1"/>
  <c r="AQ21" s="1"/>
  <c r="AN19"/>
  <c r="AP19" s="1"/>
  <c r="AQ19" s="1"/>
  <c r="AN17"/>
  <c r="AN15"/>
  <c r="AP15" s="1"/>
  <c r="AQ15" s="1"/>
  <c r="AN13"/>
  <c r="AP13" s="1"/>
  <c r="AQ13" s="1"/>
  <c r="AN11"/>
  <c r="AO11" s="1"/>
  <c r="AN9"/>
  <c r="AO9" s="1"/>
  <c r="AS49"/>
  <c r="AS38"/>
  <c r="AQ34"/>
  <c r="AS29"/>
  <c r="AS22"/>
  <c r="AS17"/>
  <c r="AP18"/>
  <c r="AQ18" s="1"/>
  <c r="AQ44"/>
  <c r="AO8"/>
  <c r="AO56" l="1"/>
  <c r="AO53"/>
  <c r="AO67"/>
  <c r="AN67"/>
  <c r="AP67" s="1"/>
  <c r="AQ67" s="1"/>
  <c r="AN59"/>
  <c r="AP59" s="1"/>
  <c r="AQ59" s="1"/>
  <c r="AO37"/>
  <c r="AP28"/>
  <c r="AQ28" s="1"/>
  <c r="AP35"/>
  <c r="AQ35" s="1"/>
  <c r="AP16"/>
  <c r="AQ16" s="1"/>
  <c r="AO13"/>
  <c r="AO19"/>
  <c r="AO48"/>
  <c r="AP31"/>
  <c r="AQ31" s="1"/>
  <c r="AO30"/>
  <c r="AP12"/>
  <c r="AQ12" s="1"/>
  <c r="AP23"/>
  <c r="AQ23" s="1"/>
  <c r="AP47"/>
  <c r="AQ47" s="1"/>
  <c r="AP9"/>
  <c r="AQ9" s="1"/>
  <c r="AO33"/>
  <c r="AO10"/>
  <c r="AO26"/>
  <c r="AO45"/>
  <c r="AP11"/>
  <c r="AQ11" s="1"/>
  <c r="AO20"/>
  <c r="AO24"/>
  <c r="AO32"/>
  <c r="AP17"/>
  <c r="AQ17" s="1"/>
  <c r="AO21"/>
  <c r="AO25"/>
  <c r="AO39"/>
  <c r="AO44"/>
  <c r="AO36"/>
  <c r="AO40"/>
  <c r="AP29"/>
  <c r="AQ29" s="1"/>
  <c r="AO29"/>
  <c r="AP49"/>
  <c r="AQ49" s="1"/>
  <c r="AO15"/>
  <c r="AO27"/>
  <c r="AO41"/>
  <c r="AO46"/>
  <c r="AO50"/>
  <c r="AO49"/>
  <c r="AO17"/>
  <c r="AP22"/>
  <c r="AQ22" s="1"/>
  <c r="AO34"/>
  <c r="AP38"/>
  <c r="AQ38" s="1"/>
  <c r="AO42"/>
  <c r="AO59" l="1"/>
  <c r="M50"/>
  <c r="I50"/>
  <c r="M49"/>
  <c r="I49"/>
  <c r="M48"/>
  <c r="I48"/>
  <c r="M47"/>
  <c r="I47"/>
  <c r="M46"/>
  <c r="I46"/>
  <c r="M45"/>
  <c r="I45"/>
  <c r="M44"/>
  <c r="I44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</calcChain>
</file>

<file path=xl/sharedStrings.xml><?xml version="1.0" encoding="utf-8"?>
<sst xmlns="http://schemas.openxmlformats.org/spreadsheetml/2006/main" count="1617" uniqueCount="260">
  <si>
    <t xml:space="preserve">                                                                                </t>
  </si>
  <si>
    <t xml:space="preserve">Run :     1  Seq   1  Rec   1  File L3A:980051  Date  4-JAN-2014 13:34:45.82    </t>
  </si>
  <si>
    <t xml:space="preserve">Mode: MW CENTR_PHI  Npts     1  Mon1[  DB]=    1000 *   800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</si>
  <si>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</si>
  <si>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</si>
  <si>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12.000     </t>
  </si>
  <si>
    <t xml:space="preserve">Drv : XPOS= -22.950 YPOS= -23.743 ZPOS=  24.000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</si>
  <si>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</si>
  <si>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</si>
  <si>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</si>
  <si>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</si>
  <si>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</si>
  <si>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L3A:980051  Date  4-JAN-2014 14:40:24.00    </t>
  </si>
  <si>
    <t xml:space="preserve">Drv : XPOS= -22.950 YPOS= -23.358 ZPOS=  16.000 DSTD=   0.000                   </t>
  </si>
  <si>
    <t xml:space="preserve">Run :     3  Seq   3  Rec   3  File L3A:980051  Date  4-JAN-2014 15:45:38.28    </t>
  </si>
  <si>
    <t xml:space="preserve">Drv : XPOS= -22.950 YPOS= -23.278 ZPOS=  15.000 DSTD=   0.000                   </t>
  </si>
  <si>
    <t xml:space="preserve">Run :     4  Seq   4  Rec   4  File L3A:980051  Date  4-JAN-2014 16:51:01.28    </t>
  </si>
  <si>
    <t xml:space="preserve">Drv : XPOS= -22.950 YPOS= -23.269 ZPOS=  14.000 DSTD=   0.000                   </t>
  </si>
  <si>
    <t xml:space="preserve">Run :     5  Seq   5  Rec   5  File L3A:980051  Date  4-JAN-2014 17:56:15.69    </t>
  </si>
  <si>
    <t xml:space="preserve">Drv : XPOS= -22.950 YPOS= -23.197 ZPOS=  13.000 DSTD=   0.000                   </t>
  </si>
  <si>
    <t xml:space="preserve">Run :     6  Seq   6  Rec   6  File L3A:980051  Date  4-JAN-2014 19:01:28.53    </t>
  </si>
  <si>
    <t xml:space="preserve">Drv : XPOS= -22.950 YPOS= -23.145 ZPOS=  12.000 DSTD=   0.000                   </t>
  </si>
  <si>
    <t xml:space="preserve">Run :     7  Seq   7  Rec   7  File L3A:980051  Date  4-JAN-2014 20:06:33.46    </t>
  </si>
  <si>
    <t xml:space="preserve">Drv : XPOS= -22.950 YPOS= -23.097 ZPOS=  11.000 DSTD=   0.000                   </t>
  </si>
  <si>
    <t xml:space="preserve">Run :     8  Seq   8  Rec   8  File L3A:980051  Date  4-JAN-2014 21:12:37.77    </t>
  </si>
  <si>
    <t xml:space="preserve">Drv : XPOS= -22.950 YPOS= -23.008 ZPOS=  10.000 DSTD=   0.000                   </t>
  </si>
  <si>
    <t xml:space="preserve">Run :     9  Seq   9  Rec   9  File L3A:980051  Date  4-JAN-2014 22:21:29.39    </t>
  </si>
  <si>
    <t xml:space="preserve">Drv : XPOS= -22.950 YPOS= -22.949 ZPOS=   9.000 DSTD=   0.000                   </t>
  </si>
  <si>
    <t xml:space="preserve">Run :    10  Seq  10  Rec  10  File L3A:980051  Date  4-JAN-2014 23:30:24.11    </t>
  </si>
  <si>
    <t xml:space="preserve">Drv : XPOS= -22.950 YPOS= -23.009 ZPOS=   8.000 DSTD=   0.000                   </t>
  </si>
  <si>
    <t xml:space="preserve">Run :    11  Seq  11  Rec  11  File L3A:980051  Date  5-JAN-2014 00:39:36.61    </t>
  </si>
  <si>
    <t xml:space="preserve">Drv : XPOS= -22.950 YPOS= -23.099 ZPOS=   7.000 DSTD=   0.000                   </t>
  </si>
  <si>
    <t xml:space="preserve">Run :    12  Seq  12  Rec  12  File L3A:980051  Date  5-JAN-2014 01:48:50.84    </t>
  </si>
  <si>
    <t xml:space="preserve">Drv : XPOS= -22.950 YPOS= -23.164 ZPOS=   6.000 DSTD=   0.000                   </t>
  </si>
  <si>
    <t xml:space="preserve">Run :    13  Seq  13  Rec  13  File L3A:980051  Date  5-JAN-2014 02:58:09.01    </t>
  </si>
  <si>
    <t xml:space="preserve">Drv : XPOS= -22.950 YPOS= -23.227 ZPOS=   5.000 DSTD=   0.000                   </t>
  </si>
  <si>
    <t xml:space="preserve">Run :    14  Seq  14  Rec  14  File L3A:980051  Date  5-JAN-2014 04:07:18.87    </t>
  </si>
  <si>
    <t xml:space="preserve">Drv : XPOS= -22.950 YPOS= -23.305 ZPOS=   4.000 DSTD=   0.000                   </t>
  </si>
  <si>
    <t xml:space="preserve">Run :    15  Seq  15  Rec  15  File L3A:980051  Date  5-JAN-2014 05:16:14.76    </t>
  </si>
  <si>
    <t xml:space="preserve">Drv : XPOS= -22.950 YPOS= -23.396 ZPOS=   3.000 DSTD=   0.000                   </t>
  </si>
  <si>
    <t xml:space="preserve">Run :    16  Seq  16  Rec  16  File L3A:980051  Date  5-JAN-2014 06:25:14.26    </t>
  </si>
  <si>
    <t xml:space="preserve">Drv : XPOS= -22.950 YPOS= -23.449 ZPOS=   2.000 DSTD=   0.000                   </t>
  </si>
  <si>
    <t xml:space="preserve">Run :    17  Seq  17  Rec  17  File L3A:980051  Date  5-JAN-2014 07:32:56.67    </t>
  </si>
  <si>
    <t xml:space="preserve">Drv : XPOS= -22.950 YPOS= -23.448 ZPOS=   1.000 DSTD=   0.000                   </t>
  </si>
  <si>
    <t xml:space="preserve">Run :    18  Seq  18  Rec  18  File L3A:980051  Date  5-JAN-2014 08:40:07.40    </t>
  </si>
  <si>
    <t xml:space="preserve">Drv : XPOS= -22.950 YPOS= -23.394 ZPOS=   0.000 DSTD=   0.000                   </t>
  </si>
  <si>
    <t xml:space="preserve">Run :    19  Seq  19  Rec  19  File L3A:980051  Date  5-JAN-2014 09:46:43.86    </t>
  </si>
  <si>
    <t xml:space="preserve">Drv : XPOS= -22.950 YPOS= -23.364 ZPOS=  -1.000 DSTD=   0.000                   </t>
  </si>
  <si>
    <t xml:space="preserve">Run :    20  Seq  20  Rec  20  File L3A:980051  Date  5-JAN-2014 10:53:46.05    </t>
  </si>
  <si>
    <t xml:space="preserve">Drv : XPOS= -22.950 YPOS= -23.357 ZPOS=  -2.000 DSTD=   0.000                   </t>
  </si>
  <si>
    <t xml:space="preserve">Run :    21  Seq  21  Rec  21  File L3A:980051  Date  5-JAN-2014 12:01:07.74    </t>
  </si>
  <si>
    <t xml:space="preserve">Drv : XPOS= -22.950 YPOS= -23.257 ZPOS=  -3.000 DSTD=   0.000                   </t>
  </si>
  <si>
    <t xml:space="preserve">Run :    22  Seq  22  Rec  22  File L3A:980051  Date  5-JAN-2014 13:08:43.22    </t>
  </si>
  <si>
    <t xml:space="preserve">Drv : XPOS= -22.950 YPOS= -23.151 ZPOS=  -4.000 DSTD=   0.000                   </t>
  </si>
  <si>
    <t xml:space="preserve">Run :    23  Seq  23  Rec  23  File L3A:980051  Date  5-JAN-2014 14:16:22.43    </t>
  </si>
  <si>
    <t xml:space="preserve">Drv : XPOS= -22.950 YPOS= -23.009 ZPOS=  -5.000 DSTD=   0.000                   </t>
  </si>
  <si>
    <t xml:space="preserve">Run :    24  Seq  24  Rec  24  File L3A:980051  Date  5-JAN-2014 15:24:31.39    </t>
  </si>
  <si>
    <t xml:space="preserve">Drv : XPOS= -22.950 YPOS= -22.870 ZPOS=  -6.000 DSTD=   0.000                   </t>
  </si>
  <si>
    <t xml:space="preserve">Run :    25  Seq  25  Rec  25  File L3A:980051  Date  5-JAN-2014 16:32:32.41    </t>
  </si>
  <si>
    <t xml:space="preserve">Drv : XPOS= -22.950 YPOS= -22.802 ZPOS=  -7.000 DSTD=   0.000                   </t>
  </si>
  <si>
    <t xml:space="preserve">Run :    26  Seq  26  Rec  26  File L3A:980051  Date  5-JAN-2014 17:40:41.85    </t>
  </si>
  <si>
    <t xml:space="preserve">Drv : XPOS= -22.950 YPOS= -22.691 ZPOS=  -8.000 DSTD=   0.000                   </t>
  </si>
  <si>
    <t xml:space="preserve">Run :    27  Seq  27  Rec  27  File L3A:980051  Date  5-JAN-2014 18:49:01.61    </t>
  </si>
  <si>
    <t xml:space="preserve">Drv : XPOS= -22.950 YPOS= -22.594 ZPOS=  -9.000 DSTD=   0.000                   </t>
  </si>
  <si>
    <t xml:space="preserve">Run :    28  Seq  28  Rec  28  File L3A:980051  Date  5-JAN-2014 19:57:33.23    </t>
  </si>
  <si>
    <t xml:space="preserve">Drv : XPOS= -22.950 YPOS= -22.656 ZPOS= -10.000 DSTD=   0.000                   </t>
  </si>
  <si>
    <t xml:space="preserve">Run :    29  Seq  29  Rec  29  File L3A:980051  Date  5-JAN-2014 21:06:29.77    </t>
  </si>
  <si>
    <t xml:space="preserve">Drv : XPOS= -22.950 YPOS= -22.687 ZPOS= -11.000 DSTD=   0.000                   </t>
  </si>
  <si>
    <t xml:space="preserve">Run :    30  Seq  30  Rec  30  File L3A:980051  Date  5-JAN-2014 22:15:04.37    </t>
  </si>
  <si>
    <t xml:space="preserve">Drv : XPOS= -22.950 YPOS= -22.697 ZPOS= -12.000 DSTD=   0.000                   </t>
  </si>
  <si>
    <t xml:space="preserve">Run :    31  Seq  31  Rec  31  File L3A:980051  Date  5-JAN-2014 23:23:28.86    </t>
  </si>
  <si>
    <t xml:space="preserve">Drv : XPOS= -22.950 YPOS= -22.709 ZPOS= -13.000 DSTD=   0.000                   </t>
  </si>
  <si>
    <t xml:space="preserve">Run :    32  Seq  32  Rec  32  File L3A:980051  Date  6-JAN-2014 00:29:54.46    </t>
  </si>
  <si>
    <t xml:space="preserve">Drv : XPOS= -22.950 YPOS= -22.733 ZPOS= -14.000 DSTD=   0.000                   </t>
  </si>
  <si>
    <t xml:space="preserve">Run :    33  Seq  33  Rec  33  File L3A:980051  Date  6-JAN-2014 01:34:58.33    </t>
  </si>
  <si>
    <t xml:space="preserve">Drv : XPOS= -22.950 YPOS= -22.714 ZPOS= -15.000 DSTD=   0.000                   </t>
  </si>
  <si>
    <t xml:space="preserve">Run :    34  Seq  34  Rec  34  File L3A:980051  Date  6-JAN-2014 02:40:08.37    </t>
  </si>
  <si>
    <t xml:space="preserve">Drv : XPOS= -22.950 YPOS= -22.717 ZPOS= -16.000 DSTD=   0.000                   </t>
  </si>
  <si>
    <t xml:space="preserve">Run :    35  Seq  35  Rec  35  File L3A:980051  Date  6-JAN-2014 03:45:41.23    </t>
  </si>
  <si>
    <t xml:space="preserve">Drv : XPOS= -22.950 YPOS= -22.817 ZPOS= -24.000 DSTD=   0.000                   </t>
  </si>
  <si>
    <t xml:space="preserve">Run :    36  Seq  36  Rec  36  File L3A:980051  Date  6-JAN-2014 04:51:07.46    </t>
  </si>
  <si>
    <t xml:space="preserve">Mode: MW CENTR_PHI  Npts     1  Mon1[  DB]=    1000 *     1  Mon2[CF]=*      1  </t>
  </si>
  <si>
    <t xml:space="preserve">Drv :  2TM=  71.880 TMFR=  35.940  PSI= -45.000  PHI= -90.200 DSRD=  17.000     </t>
  </si>
  <si>
    <t xml:space="preserve">Run :    37  Seq  37  Rec  37  File L3A:980051  Date  6-JAN-2014 04:51:28.05    </t>
  </si>
  <si>
    <t xml:space="preserve">Drv : XPOS= -22.950 YPOS= -21.413 ZPOS=  24.000 DSTD=   0.000                   </t>
  </si>
  <si>
    <t xml:space="preserve">Run :    38  Seq  38  Rec  38  File L3A:980051  Date  6-JAN-2014 05:56:48.91    </t>
  </si>
  <si>
    <t xml:space="preserve">Drv : XPOS= -22.950 YPOS= -21.028 ZPOS=  16.000 DSTD=   0.000                   </t>
  </si>
  <si>
    <t xml:space="preserve">Run :    39  Seq  39  Rec  39  File L3A:980051  Date  6-JAN-2014 07:02:13.07    </t>
  </si>
  <si>
    <t xml:space="preserve">Drv : XPOS= -22.950 YPOS= -20.815 ZPOS=  12.000 DSTD=   0.000                   </t>
  </si>
  <si>
    <t xml:space="preserve">Run :    40  Seq  40  Rec  40  File L3A:980051  Date  6-JAN-2014 08:07:41.73    </t>
  </si>
  <si>
    <t xml:space="preserve">Drv : XPOS= -22.950 YPOS= -20.619 ZPOS=   9.000 DSTD=   0.000                   </t>
  </si>
  <si>
    <t xml:space="preserve">Run :    41  Seq  41  Rec  41  File L3A:980051  Date  6-JAN-2014 09:13:22.29    </t>
  </si>
  <si>
    <t xml:space="preserve">Drv : XPOS= -22.950 YPOS= -20.834 ZPOS=   6.000 DSTD=   0.000                   </t>
  </si>
  <si>
    <t xml:space="preserve">Run :    42  Seq  42  Rec  42  File L3A:980051  Date  6-JAN-2014 10:19:20.20    </t>
  </si>
  <si>
    <t xml:space="preserve">Drv : XPOS= -22.950 YPOS= -21.066 ZPOS=   3.000 DSTD=   0.000                   </t>
  </si>
  <si>
    <t xml:space="preserve">Run :    43  Seq  43  Rec  43  File L3A:980051  Date  6-JAN-2014 11:25:16.85    </t>
  </si>
  <si>
    <t xml:space="preserve">Drv : XPOS= -22.950 YPOS= -21.064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</si>
  <si>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</si>
  <si>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</si>
  <si>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</si>
  <si>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</si>
  <si>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</si>
  <si>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</si>
  <si>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</si>
  <si>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</si>
  <si>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</si>
  <si>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</si>
  <si>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</si>
  <si>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</si>
  <si>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</si>
  <si>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</si>
  <si>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</si>
  <si>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</si>
  <si>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</si>
  <si>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</si>
  <si>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</si>
  <si>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</si>
  <si>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</si>
  <si>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</si>
  <si>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</si>
  <si>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</si>
  <si>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</si>
  <si>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</si>
  <si>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</si>
  <si>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</si>
  <si>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</si>
  <si>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</si>
  <si>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</si>
  <si>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</si>
  <si>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</si>
  <si>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</si>
  <si>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</si>
  <si>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</si>
  <si>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</si>
  <si>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</si>
  <si>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</si>
  <si>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</si>
  <si>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</si>
  <si>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</si>
  <si>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</si>
  <si>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</si>
  <si>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</si>
  <si>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</si>
  <si>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</si>
  <si>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</si>
  <si>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</si>
  <si>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</si>
  <si>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</si>
  <si>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</si>
  <si>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</si>
  <si>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</si>
  <si>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</si>
  <si>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</si>
  <si>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</si>
  <si>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</si>
  <si>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</si>
  <si>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</si>
  <si>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</si>
  <si>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</si>
  <si>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</si>
  <si>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</si>
  <si>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</si>
  <si>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</si>
  <si>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</si>
  <si>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</si>
  <si>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</si>
  <si>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</si>
  <si>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</si>
  <si>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</si>
  <si>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</si>
  <si>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</si>
  <si>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</si>
  <si>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</si>
  <si>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</si>
  <si>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</si>
  <si>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</si>
  <si>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</si>
  <si>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</si>
  <si>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</si>
  <si>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</si>
  <si>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</si>
  <si>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</si>
  <si>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</si>
  <si>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</si>
  <si>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</si>
  <si>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</si>
  <si>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</si>
  <si>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</si>
  <si>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</si>
  <si>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DATA NOT SUITABLE FOR GAUSSIAN FIT</t>
  </si>
  <si>
    <t>Run 37</t>
  </si>
  <si>
    <t>Run 38</t>
  </si>
  <si>
    <t>Run 39</t>
  </si>
  <si>
    <t>Run 40</t>
  </si>
  <si>
    <t>Run 41</t>
  </si>
  <si>
    <t>Run 42</t>
  </si>
  <si>
    <t>Run 43</t>
  </si>
  <si>
    <t>Weld</t>
  </si>
  <si>
    <t>Surface</t>
  </si>
  <si>
    <t>Lambda =</t>
  </si>
  <si>
    <t>A</t>
  </si>
  <si>
    <t>Baseplate</t>
  </si>
  <si>
    <t>phi0</t>
  </si>
  <si>
    <t>deg.</t>
  </si>
  <si>
    <t>1/3Weld</t>
  </si>
  <si>
    <t>2/3Weld</t>
  </si>
  <si>
    <t>Z0 =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</si>
  <si>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</si>
  <si>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</si>
  <si>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</si>
  <si>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</si>
  <si>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</si>
  <si>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</si>
  <si>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</si>
  <si>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</si>
  <si>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</si>
  <si>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d0 (A)</t>
  </si>
  <si>
    <t xml:space="preserve">Run :    44  Seq  44  Rec  44  File L3A:980051  Date  6-JAN-2014 12:31:29.17    </t>
  </si>
  <si>
    <t xml:space="preserve">Drv : XPOS= -22.950 YPOS= -20.927 ZPOS=  -3.000 DSTD=   0.000                   </t>
  </si>
  <si>
    <t xml:space="preserve">Run :    45  Seq  45  Rec  45  File L3A:980051  Date  6-JAN-2014 13:38:00.94    </t>
  </si>
  <si>
    <t xml:space="preserve">Drv : XPOS= -22.950 YPOS= -20.540 ZPOS=  -6.000 DSTD=   0.000                   </t>
  </si>
  <si>
    <t>Run 44</t>
  </si>
  <si>
    <t>Run 45</t>
  </si>
  <si>
    <t xml:space="preserve">Run :    46  Seq  46  Rec  46  File L3A:980051  Date  6-JAN-2014 14:44:34.97    </t>
  </si>
  <si>
    <t xml:space="preserve">Drv : XPOS= -22.950 YPOS= -20.264 ZPOS=  -9.000 DSTD=   0.000                   </t>
  </si>
  <si>
    <t xml:space="preserve">Run :    47  Seq  47  Rec  47  File L3A:980051  Date  6-JAN-2014 15:51:35.76    </t>
  </si>
  <si>
    <t xml:space="preserve">Drv : XPOS= -22.950 YPOS= -20.367 ZPOS= -12.000 DSTD=   0.000                   </t>
  </si>
  <si>
    <t xml:space="preserve">Run :    48  Seq  48  Rec  48  File L3A:980051  Date  6-JAN-2014 16:58:51.92    </t>
  </si>
  <si>
    <t xml:space="preserve">Drv : XPOS= -22.950 YPOS= -20.387 ZPOS= -16.000 DSTD=   0.000                   </t>
  </si>
  <si>
    <t xml:space="preserve">Run :    49  Seq  49  Rec  49  File L3A:980051  Date  6-JAN-2014 18:05:50.46    </t>
  </si>
  <si>
    <t xml:space="preserve">Drv : XPOS= -22.950 YPOS= -20.487 ZPOS= -24.000 DSTD=   0.000                   </t>
  </si>
  <si>
    <t xml:space="preserve">Run :    50  Seq  50  Rec  50  File L3A:980051  Date  6-JAN-2014 19:13:05.95    </t>
  </si>
  <si>
    <t xml:space="preserve">Drv : XPOS= -22.950 YPOS= -24.000 ZPOS= -24.000 DSTD=   0.000                   </t>
  </si>
  <si>
    <t xml:space="preserve">Run :    51  Seq  51  Rec  51  File L3A:980051  Date  6-JAN-2014 19:13:19.79    </t>
  </si>
  <si>
    <t xml:space="preserve">Drv :  2TM=  71.880 TMFR=  35.940  PSI= -45.000  PHI= -90.200 DSRD=  13.000     </t>
  </si>
  <si>
    <t xml:space="preserve">Drv : XPOS= -22.950 YPOS= -23.114 ZPOS=   0.000 DSTD=   0.000                   </t>
  </si>
  <si>
    <t xml:space="preserve">Run :    52  Seq  52  Rec  52  File L3A:980051  Date  6-JAN-2014 20:20:45.76    </t>
  </si>
  <si>
    <t xml:space="preserve">Drv : XPOS= -22.950 YPOS= -22.814 ZPOS=   0.000 DSTD=   0.000                   </t>
  </si>
  <si>
    <t xml:space="preserve">Run :    53  Seq  53  Rec  53  File L3A:980051  Date  6-JAN-2014 21:27:11.59    </t>
  </si>
  <si>
    <t xml:space="preserve">Drv : XPOS= -22.950 YPOS= -22.514 ZPOS=   0.000 DSTD=   0.000                   </t>
  </si>
  <si>
    <t xml:space="preserve">Run :    54  Seq  54  Rec  54  File L3A:980051  Date  6-JAN-2014 22:34:09.82    </t>
  </si>
  <si>
    <t xml:space="preserve">Drv : XPOS= -22.950 YPOS= -22.214 ZPOS=   0.000 DSTD=   0.000                   </t>
  </si>
  <si>
    <t xml:space="preserve">Run :    55  Seq  55  Rec  55  File L3A:980051  Date  6-JAN-2014 23:41:57.62    </t>
  </si>
  <si>
    <t xml:space="preserve">Drv : XPOS= -22.950 YPOS= -21.914 ZPOS=   0.000 DSTD=   0.000                   </t>
  </si>
  <si>
    <t xml:space="preserve">Run :    56  Seq  56  Rec  56  File L3A:980051  Date  7-JAN-2014 00:50:04.41    </t>
  </si>
  <si>
    <t xml:space="preserve">Drv : XPOS= -22.950 YPOS= -21.614 ZPOS=   0.000 DSTD=   0.000                   </t>
  </si>
  <si>
    <t xml:space="preserve">Run :    57  Seq  57  Rec  57  File L3A:980051  Date  7-JAN-2014 01:57:51.68    </t>
  </si>
  <si>
    <t xml:space="preserve">Drv : XPOS= -22.950 YPOS= -21.314 ZPOS=   0.000 DSTD=   0.000                   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</si>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</sst>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'980051'!$E$19:$E$50</c:f>
              <c:numCache>
                <c:formatCode>General</c:formatCode>
                <c:ptCount val="32"/>
                <c:pt idx="0">
                  <c:v>391</c:v>
                </c:pt>
                <c:pt idx="1">
                  <c:v>456</c:v>
                </c:pt>
                <c:pt idx="2">
                  <c:v>403</c:v>
                </c:pt>
                <c:pt idx="3">
                  <c:v>496</c:v>
                </c:pt>
                <c:pt idx="4">
                  <c:v>447</c:v>
                </c:pt>
                <c:pt idx="5">
                  <c:v>510</c:v>
                </c:pt>
                <c:pt idx="6">
                  <c:v>502</c:v>
                </c:pt>
                <c:pt idx="7">
                  <c:v>553</c:v>
                </c:pt>
                <c:pt idx="8">
                  <c:v>569</c:v>
                </c:pt>
                <c:pt idx="9">
                  <c:v>636</c:v>
                </c:pt>
                <c:pt idx="10">
                  <c:v>698</c:v>
                </c:pt>
                <c:pt idx="11">
                  <c:v>677</c:v>
                </c:pt>
                <c:pt idx="12">
                  <c:v>779</c:v>
                </c:pt>
                <c:pt idx="13">
                  <c:v>809</c:v>
                </c:pt>
                <c:pt idx="14">
                  <c:v>840</c:v>
                </c:pt>
                <c:pt idx="15">
                  <c:v>817</c:v>
                </c:pt>
                <c:pt idx="16">
                  <c:v>772</c:v>
                </c:pt>
                <c:pt idx="17">
                  <c:v>735</c:v>
                </c:pt>
                <c:pt idx="18">
                  <c:v>665</c:v>
                </c:pt>
                <c:pt idx="19">
                  <c:v>652</c:v>
                </c:pt>
                <c:pt idx="20">
                  <c:v>626</c:v>
                </c:pt>
                <c:pt idx="21">
                  <c:v>613</c:v>
                </c:pt>
                <c:pt idx="22">
                  <c:v>626</c:v>
                </c:pt>
                <c:pt idx="23">
                  <c:v>620</c:v>
                </c:pt>
                <c:pt idx="24">
                  <c:v>567</c:v>
                </c:pt>
                <c:pt idx="25">
                  <c:v>681</c:v>
                </c:pt>
                <c:pt idx="26">
                  <c:v>571</c:v>
                </c:pt>
                <c:pt idx="27">
                  <c:v>603</c:v>
                </c:pt>
                <c:pt idx="28">
                  <c:v>606</c:v>
                </c:pt>
                <c:pt idx="29">
                  <c:v>583</c:v>
                </c:pt>
                <c:pt idx="30">
                  <c:v>583</c:v>
                </c:pt>
                <c:pt idx="31">
                  <c:v>605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'980051'!$F$19:$F$50</c:f>
              <c:numCache>
                <c:formatCode>0</c:formatCode>
                <c:ptCount val="32"/>
                <c:pt idx="5">
                  <c:v>511.87115441075218</c:v>
                </c:pt>
                <c:pt idx="6">
                  <c:v>525.36316665857032</c:v>
                </c:pt>
                <c:pt idx="7">
                  <c:v>546.47220895813609</c:v>
                </c:pt>
                <c:pt idx="8">
                  <c:v>577.58471030717112</c:v>
                </c:pt>
                <c:pt idx="9">
                  <c:v>619.56109189715971</c:v>
                </c:pt>
                <c:pt idx="10">
                  <c:v>668.53994386161207</c:v>
                </c:pt>
                <c:pt idx="11">
                  <c:v>723.57666621536714</c:v>
                </c:pt>
                <c:pt idx="12">
                  <c:v>773.24363649386044</c:v>
                </c:pt>
                <c:pt idx="13">
                  <c:v>806.83744381517158</c:v>
                </c:pt>
                <c:pt idx="14">
                  <c:v>820.84406115864851</c:v>
                </c:pt>
                <c:pt idx="15">
                  <c:v>809.86272591007969</c:v>
                </c:pt>
                <c:pt idx="16">
                  <c:v>777.76770430495287</c:v>
                </c:pt>
                <c:pt idx="17">
                  <c:v>733.9890565469459</c:v>
                </c:pt>
                <c:pt idx="18">
                  <c:v>691.85416567282391</c:v>
                </c:pt>
                <c:pt idx="19">
                  <c:v>652.47216601082005</c:v>
                </c:pt>
                <c:pt idx="20">
                  <c:v>622.53477859241366</c:v>
                </c:pt>
                <c:pt idx="21">
                  <c:v>603.69561412513224</c:v>
                </c:pt>
                <c:pt idx="22">
                  <c:v>593.6691226145872</c:v>
                </c:pt>
                <c:pt idx="23">
                  <c:v>590.53442172443783</c:v>
                </c:pt>
                <c:pt idx="24">
                  <c:v>591.19237259695751</c:v>
                </c:pt>
                <c:pt idx="25">
                  <c:v>593.66752066291792</c:v>
                </c:pt>
                <c:pt idx="26">
                  <c:v>597.38158427751898</c:v>
                </c:pt>
                <c:pt idx="27">
                  <c:v>601.79926924986637</c:v>
                </c:pt>
                <c:pt idx="28">
                  <c:v>605.83243111351567</c:v>
                </c:pt>
                <c:pt idx="29">
                  <c:v>610.46945643080244</c:v>
                </c:pt>
                <c:pt idx="30">
                  <c:v>614.85472715454409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559488"/>
        <c:axId val="140561024"/>
      </c:scatterChart>
      <c:valAx>
        <c:axId val="140559488"/>
        <c:scaling>
          <c:orientation val="minMax"/>
        </c:scaling>
        <c:axPos val="b"/>
        <c:numFmt formatCode="General" sourceLinked="1"/>
        <c:tickLblPos val="nextTo"/>
        <c:crossAx val="140561024"/>
        <c:crosses val="autoZero"/>
        <c:crossBetween val="midCat"/>
      </c:valAx>
      <c:valAx>
        <c:axId val="140561024"/>
        <c:scaling>
          <c:orientation val="minMax"/>
        </c:scaling>
        <c:axPos val="l"/>
        <c:majorGridlines/>
        <c:numFmt formatCode="General" sourceLinked="1"/>
        <c:tickLblPos val="nextTo"/>
        <c:crossAx val="140559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'980051'!$E$469:$E$500</c:f>
              <c:numCache>
                <c:formatCode>General</c:formatCode>
                <c:ptCount val="32"/>
                <c:pt idx="0">
                  <c:v>426</c:v>
                </c:pt>
                <c:pt idx="1">
                  <c:v>441</c:v>
                </c:pt>
                <c:pt idx="2">
                  <c:v>417</c:v>
                </c:pt>
                <c:pt idx="3">
                  <c:v>471</c:v>
                </c:pt>
                <c:pt idx="4">
                  <c:v>481</c:v>
                </c:pt>
                <c:pt idx="5">
                  <c:v>508</c:v>
                </c:pt>
                <c:pt idx="6">
                  <c:v>508</c:v>
                </c:pt>
                <c:pt idx="7">
                  <c:v>518</c:v>
                </c:pt>
                <c:pt idx="8">
                  <c:v>519</c:v>
                </c:pt>
                <c:pt idx="9">
                  <c:v>617</c:v>
                </c:pt>
                <c:pt idx="10">
                  <c:v>588</c:v>
                </c:pt>
                <c:pt idx="11">
                  <c:v>607</c:v>
                </c:pt>
                <c:pt idx="12">
                  <c:v>601</c:v>
                </c:pt>
                <c:pt idx="13">
                  <c:v>693</c:v>
                </c:pt>
                <c:pt idx="14">
                  <c:v>720</c:v>
                </c:pt>
                <c:pt idx="15">
                  <c:v>731</c:v>
                </c:pt>
                <c:pt idx="16">
                  <c:v>795</c:v>
                </c:pt>
                <c:pt idx="17">
                  <c:v>760</c:v>
                </c:pt>
                <c:pt idx="18">
                  <c:v>748</c:v>
                </c:pt>
                <c:pt idx="19">
                  <c:v>775</c:v>
                </c:pt>
                <c:pt idx="20">
                  <c:v>733</c:v>
                </c:pt>
                <c:pt idx="21">
                  <c:v>683</c:v>
                </c:pt>
                <c:pt idx="22">
                  <c:v>678</c:v>
                </c:pt>
                <c:pt idx="23">
                  <c:v>611</c:v>
                </c:pt>
                <c:pt idx="24">
                  <c:v>618</c:v>
                </c:pt>
                <c:pt idx="25">
                  <c:v>638</c:v>
                </c:pt>
                <c:pt idx="26">
                  <c:v>600</c:v>
                </c:pt>
                <c:pt idx="27">
                  <c:v>615</c:v>
                </c:pt>
                <c:pt idx="28">
                  <c:v>612</c:v>
                </c:pt>
                <c:pt idx="29">
                  <c:v>625</c:v>
                </c:pt>
                <c:pt idx="30">
                  <c:v>664</c:v>
                </c:pt>
                <c:pt idx="31">
                  <c:v>655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'980051'!$F$469:$F$500</c:f>
              <c:numCache>
                <c:formatCode>0</c:formatCode>
                <c:ptCount val="32"/>
                <c:pt idx="5">
                  <c:v>509.50299325656374</c:v>
                </c:pt>
                <c:pt idx="6">
                  <c:v>516.30641517500464</c:v>
                </c:pt>
                <c:pt idx="7">
                  <c:v>525.22554782315774</c:v>
                </c:pt>
                <c:pt idx="8">
                  <c:v>537.38001016913688</c:v>
                </c:pt>
                <c:pt idx="9">
                  <c:v>554.15883013406494</c:v>
                </c:pt>
                <c:pt idx="10">
                  <c:v>575.93928406911868</c:v>
                </c:pt>
                <c:pt idx="11">
                  <c:v>605.41294280772343</c:v>
                </c:pt>
                <c:pt idx="12">
                  <c:v>640.7419423472179</c:v>
                </c:pt>
                <c:pt idx="13">
                  <c:v>677.54312789824814</c:v>
                </c:pt>
                <c:pt idx="14">
                  <c:v>716.04450615266626</c:v>
                </c:pt>
                <c:pt idx="15">
                  <c:v>748.57913951067053</c:v>
                </c:pt>
                <c:pt idx="16">
                  <c:v>769.38073237817025</c:v>
                </c:pt>
                <c:pt idx="17">
                  <c:v>775.09424192604376</c:v>
                </c:pt>
                <c:pt idx="18">
                  <c:v>767.00770356010241</c:v>
                </c:pt>
                <c:pt idx="19">
                  <c:v>746.89969807315333</c:v>
                </c:pt>
                <c:pt idx="20">
                  <c:v>719.1210560656549</c:v>
                </c:pt>
                <c:pt idx="21">
                  <c:v>689.85298182452266</c:v>
                </c:pt>
                <c:pt idx="22">
                  <c:v>662.49534859810012</c:v>
                </c:pt>
                <c:pt idx="23">
                  <c:v>641.97434085599593</c:v>
                </c:pt>
                <c:pt idx="24">
                  <c:v>629.23544668625539</c:v>
                </c:pt>
                <c:pt idx="25">
                  <c:v>622.04388678899102</c:v>
                </c:pt>
                <c:pt idx="26">
                  <c:v>618.97068312876968</c:v>
                </c:pt>
                <c:pt idx="27">
                  <c:v>619.45275907531891</c:v>
                </c:pt>
                <c:pt idx="28">
                  <c:v>621.83109461574145</c:v>
                </c:pt>
                <c:pt idx="29">
                  <c:v>625.76645494798288</c:v>
                </c:pt>
                <c:pt idx="30">
                  <c:v>630.09655445298654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145984"/>
        <c:axId val="141147520"/>
      </c:scatterChart>
      <c:valAx>
        <c:axId val="141145984"/>
        <c:scaling>
          <c:orientation val="minMax"/>
        </c:scaling>
        <c:axPos val="b"/>
        <c:numFmt formatCode="General" sourceLinked="1"/>
        <c:tickLblPos val="nextTo"/>
        <c:crossAx val="141147520"/>
        <c:crosses val="autoZero"/>
        <c:crossBetween val="midCat"/>
      </c:valAx>
      <c:valAx>
        <c:axId val="141147520"/>
        <c:scaling>
          <c:orientation val="minMax"/>
        </c:scaling>
        <c:axPos val="l"/>
        <c:majorGridlines/>
        <c:numFmt formatCode="General" sourceLinked="1"/>
        <c:tickLblPos val="nextTo"/>
        <c:crossAx val="141145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'980051'!$E$519:$E$550</c:f>
              <c:numCache>
                <c:formatCode>General</c:formatCode>
                <c:ptCount val="32"/>
                <c:pt idx="0">
                  <c:v>434</c:v>
                </c:pt>
                <c:pt idx="1">
                  <c:v>429</c:v>
                </c:pt>
                <c:pt idx="2">
                  <c:v>452</c:v>
                </c:pt>
                <c:pt idx="3">
                  <c:v>458</c:v>
                </c:pt>
                <c:pt idx="4">
                  <c:v>490</c:v>
                </c:pt>
                <c:pt idx="5">
                  <c:v>493</c:v>
                </c:pt>
                <c:pt idx="6">
                  <c:v>544</c:v>
                </c:pt>
                <c:pt idx="7">
                  <c:v>526</c:v>
                </c:pt>
                <c:pt idx="8">
                  <c:v>550</c:v>
                </c:pt>
                <c:pt idx="9">
                  <c:v>583</c:v>
                </c:pt>
                <c:pt idx="10">
                  <c:v>585</c:v>
                </c:pt>
                <c:pt idx="11">
                  <c:v>627</c:v>
                </c:pt>
                <c:pt idx="12">
                  <c:v>635</c:v>
                </c:pt>
                <c:pt idx="13">
                  <c:v>680</c:v>
                </c:pt>
                <c:pt idx="14">
                  <c:v>695</c:v>
                </c:pt>
                <c:pt idx="15">
                  <c:v>726</c:v>
                </c:pt>
                <c:pt idx="16">
                  <c:v>752</c:v>
                </c:pt>
                <c:pt idx="17">
                  <c:v>779</c:v>
                </c:pt>
                <c:pt idx="18">
                  <c:v>752</c:v>
                </c:pt>
                <c:pt idx="19">
                  <c:v>768</c:v>
                </c:pt>
                <c:pt idx="20">
                  <c:v>715</c:v>
                </c:pt>
                <c:pt idx="21">
                  <c:v>687</c:v>
                </c:pt>
                <c:pt idx="22">
                  <c:v>705</c:v>
                </c:pt>
                <c:pt idx="23">
                  <c:v>637</c:v>
                </c:pt>
                <c:pt idx="24">
                  <c:v>575</c:v>
                </c:pt>
                <c:pt idx="25">
                  <c:v>620</c:v>
                </c:pt>
                <c:pt idx="26">
                  <c:v>577</c:v>
                </c:pt>
                <c:pt idx="27">
                  <c:v>594</c:v>
                </c:pt>
                <c:pt idx="28">
                  <c:v>562</c:v>
                </c:pt>
                <c:pt idx="29">
                  <c:v>570</c:v>
                </c:pt>
                <c:pt idx="30">
                  <c:v>559</c:v>
                </c:pt>
                <c:pt idx="31">
                  <c:v>686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'980051'!$F$519:$F$550</c:f>
              <c:numCache>
                <c:formatCode>0</c:formatCode>
                <c:ptCount val="32"/>
                <c:pt idx="5">
                  <c:v>515.79056606223048</c:v>
                </c:pt>
                <c:pt idx="6">
                  <c:v>522.75575055720162</c:v>
                </c:pt>
                <c:pt idx="7">
                  <c:v>532.7949499693774</c:v>
                </c:pt>
                <c:pt idx="8">
                  <c:v>546.70202817071095</c:v>
                </c:pt>
                <c:pt idx="9">
                  <c:v>565.11113048275797</c:v>
                </c:pt>
                <c:pt idx="10">
                  <c:v>587.39850059438163</c:v>
                </c:pt>
                <c:pt idx="11">
                  <c:v>615.31726776918697</c:v>
                </c:pt>
                <c:pt idx="12">
                  <c:v>646.48921683834146</c:v>
                </c:pt>
                <c:pt idx="13">
                  <c:v>677.30546141917068</c:v>
                </c:pt>
                <c:pt idx="14">
                  <c:v>708.65370858409779</c:v>
                </c:pt>
                <c:pt idx="15">
                  <c:v>735.35938361749788</c:v>
                </c:pt>
                <c:pt idx="16">
                  <c:v>753.87300840471096</c:v>
                </c:pt>
                <c:pt idx="17">
                  <c:v>761.83160450756952</c:v>
                </c:pt>
                <c:pt idx="18">
                  <c:v>759.2269896904188</c:v>
                </c:pt>
                <c:pt idx="19">
                  <c:v>746.5811771573965</c:v>
                </c:pt>
                <c:pt idx="20">
                  <c:v>725.29619147616006</c:v>
                </c:pt>
                <c:pt idx="21">
                  <c:v>698.83414630798745</c:v>
                </c:pt>
                <c:pt idx="22">
                  <c:v>669.11821426029678</c:v>
                </c:pt>
                <c:pt idx="23">
                  <c:v>641.29807383499281</c:v>
                </c:pt>
                <c:pt idx="24">
                  <c:v>618.68417620153423</c:v>
                </c:pt>
                <c:pt idx="25">
                  <c:v>600.39006747667895</c:v>
                </c:pt>
                <c:pt idx="26">
                  <c:v>585.25755921640598</c:v>
                </c:pt>
                <c:pt idx="27">
                  <c:v>574.32599346167069</c:v>
                </c:pt>
                <c:pt idx="28">
                  <c:v>568.31339069907494</c:v>
                </c:pt>
                <c:pt idx="29">
                  <c:v>564.58498884461301</c:v>
                </c:pt>
                <c:pt idx="30">
                  <c:v>563.2253996192278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198080"/>
        <c:axId val="141199616"/>
      </c:scatterChart>
      <c:valAx>
        <c:axId val="141198080"/>
        <c:scaling>
          <c:orientation val="minMax"/>
        </c:scaling>
        <c:axPos val="b"/>
        <c:numFmt formatCode="General" sourceLinked="1"/>
        <c:tickLblPos val="nextTo"/>
        <c:crossAx val="141199616"/>
        <c:crosses val="autoZero"/>
        <c:crossBetween val="midCat"/>
      </c:valAx>
      <c:valAx>
        <c:axId val="141199616"/>
        <c:scaling>
          <c:orientation val="minMax"/>
        </c:scaling>
        <c:axPos val="l"/>
        <c:majorGridlines/>
        <c:numFmt formatCode="General" sourceLinked="1"/>
        <c:tickLblPos val="nextTo"/>
        <c:crossAx val="14119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'980051'!$E$569:$E$600</c:f>
              <c:numCache>
                <c:formatCode>General</c:formatCode>
                <c:ptCount val="32"/>
                <c:pt idx="0">
                  <c:v>454</c:v>
                </c:pt>
                <c:pt idx="1">
                  <c:v>423</c:v>
                </c:pt>
                <c:pt idx="2">
                  <c:v>437</c:v>
                </c:pt>
                <c:pt idx="3">
                  <c:v>483</c:v>
                </c:pt>
                <c:pt idx="4">
                  <c:v>500</c:v>
                </c:pt>
                <c:pt idx="5">
                  <c:v>498</c:v>
                </c:pt>
                <c:pt idx="6">
                  <c:v>518</c:v>
                </c:pt>
                <c:pt idx="7">
                  <c:v>535</c:v>
                </c:pt>
                <c:pt idx="8">
                  <c:v>538</c:v>
                </c:pt>
                <c:pt idx="9">
                  <c:v>564</c:v>
                </c:pt>
                <c:pt idx="10">
                  <c:v>573</c:v>
                </c:pt>
                <c:pt idx="11">
                  <c:v>607</c:v>
                </c:pt>
                <c:pt idx="12">
                  <c:v>632</c:v>
                </c:pt>
                <c:pt idx="13">
                  <c:v>670</c:v>
                </c:pt>
                <c:pt idx="14">
                  <c:v>736</c:v>
                </c:pt>
                <c:pt idx="15">
                  <c:v>732</c:v>
                </c:pt>
                <c:pt idx="16">
                  <c:v>778</c:v>
                </c:pt>
                <c:pt idx="17">
                  <c:v>824</c:v>
                </c:pt>
                <c:pt idx="18">
                  <c:v>725</c:v>
                </c:pt>
                <c:pt idx="19">
                  <c:v>713</c:v>
                </c:pt>
                <c:pt idx="20">
                  <c:v>708</c:v>
                </c:pt>
                <c:pt idx="21">
                  <c:v>673</c:v>
                </c:pt>
                <c:pt idx="22">
                  <c:v>686</c:v>
                </c:pt>
                <c:pt idx="23">
                  <c:v>643</c:v>
                </c:pt>
                <c:pt idx="24">
                  <c:v>654</c:v>
                </c:pt>
                <c:pt idx="25">
                  <c:v>594</c:v>
                </c:pt>
                <c:pt idx="26">
                  <c:v>622</c:v>
                </c:pt>
                <c:pt idx="27">
                  <c:v>602</c:v>
                </c:pt>
                <c:pt idx="28">
                  <c:v>620</c:v>
                </c:pt>
                <c:pt idx="29">
                  <c:v>611</c:v>
                </c:pt>
                <c:pt idx="30">
                  <c:v>612</c:v>
                </c:pt>
                <c:pt idx="31">
                  <c:v>658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'980051'!$F$569:$F$600</c:f>
              <c:numCache>
                <c:formatCode>0</c:formatCode>
                <c:ptCount val="32"/>
                <c:pt idx="5">
                  <c:v>507.94013913753696</c:v>
                </c:pt>
                <c:pt idx="6">
                  <c:v>515.15566327067779</c:v>
                </c:pt>
                <c:pt idx="7">
                  <c:v>524.87283397404622</c:v>
                </c:pt>
                <c:pt idx="8">
                  <c:v>538.19756479727391</c:v>
                </c:pt>
                <c:pt idx="9">
                  <c:v>556.34705141300731</c:v>
                </c:pt>
                <c:pt idx="10">
                  <c:v>579.32667408542079</c:v>
                </c:pt>
                <c:pt idx="11">
                  <c:v>609.4936889709237</c:v>
                </c:pt>
                <c:pt idx="12">
                  <c:v>644.5219671247321</c:v>
                </c:pt>
                <c:pt idx="13">
                  <c:v>679.94507241377323</c:v>
                </c:pt>
                <c:pt idx="14">
                  <c:v>715.98129059501343</c:v>
                </c:pt>
                <c:pt idx="15">
                  <c:v>745.56583971510111</c:v>
                </c:pt>
                <c:pt idx="16">
                  <c:v>763.75989068141951</c:v>
                </c:pt>
                <c:pt idx="17">
                  <c:v>767.90562598779695</c:v>
                </c:pt>
                <c:pt idx="18">
                  <c:v>759.50668414298138</c:v>
                </c:pt>
                <c:pt idx="19">
                  <c:v>740.06386273182966</c:v>
                </c:pt>
                <c:pt idx="20">
                  <c:v>713.47218294586651</c:v>
                </c:pt>
                <c:pt idx="21">
                  <c:v>685.25865241274278</c:v>
                </c:pt>
                <c:pt idx="22">
                  <c:v>658.39597774397123</c:v>
                </c:pt>
                <c:pt idx="23">
                  <c:v>637.62728951563383</c:v>
                </c:pt>
                <c:pt idx="24">
                  <c:v>624.14890692326617</c:v>
                </c:pt>
                <c:pt idx="25">
                  <c:v>615.97430811287211</c:v>
                </c:pt>
                <c:pt idx="26">
                  <c:v>611.78235601423285</c:v>
                </c:pt>
                <c:pt idx="27">
                  <c:v>611.21269520608075</c:v>
                </c:pt>
                <c:pt idx="28">
                  <c:v>612.83994564862019</c:v>
                </c:pt>
                <c:pt idx="29">
                  <c:v>616.10821220827518</c:v>
                </c:pt>
                <c:pt idx="30">
                  <c:v>619.94717259591368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139328"/>
        <c:axId val="141317248"/>
      </c:scatterChart>
      <c:valAx>
        <c:axId val="141139328"/>
        <c:scaling>
          <c:orientation val="minMax"/>
        </c:scaling>
        <c:axPos val="b"/>
        <c:numFmt formatCode="General" sourceLinked="1"/>
        <c:tickLblPos val="nextTo"/>
        <c:crossAx val="141317248"/>
        <c:crosses val="autoZero"/>
        <c:crossBetween val="midCat"/>
      </c:valAx>
      <c:valAx>
        <c:axId val="141317248"/>
        <c:scaling>
          <c:orientation val="minMax"/>
        </c:scaling>
        <c:axPos val="l"/>
        <c:majorGridlines/>
        <c:numFmt formatCode="General" sourceLinked="1"/>
        <c:tickLblPos val="nextTo"/>
        <c:crossAx val="141139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'980051'!$E$619:$E$650</c:f>
              <c:numCache>
                <c:formatCode>General</c:formatCode>
                <c:ptCount val="32"/>
                <c:pt idx="0">
                  <c:v>454</c:v>
                </c:pt>
                <c:pt idx="1">
                  <c:v>453</c:v>
                </c:pt>
                <c:pt idx="2">
                  <c:v>431</c:v>
                </c:pt>
                <c:pt idx="3">
                  <c:v>421</c:v>
                </c:pt>
                <c:pt idx="4">
                  <c:v>480</c:v>
                </c:pt>
                <c:pt idx="5">
                  <c:v>472</c:v>
                </c:pt>
                <c:pt idx="6">
                  <c:v>537</c:v>
                </c:pt>
                <c:pt idx="7">
                  <c:v>548</c:v>
                </c:pt>
                <c:pt idx="8">
                  <c:v>528</c:v>
                </c:pt>
                <c:pt idx="9">
                  <c:v>584</c:v>
                </c:pt>
                <c:pt idx="10">
                  <c:v>558</c:v>
                </c:pt>
                <c:pt idx="11">
                  <c:v>592</c:v>
                </c:pt>
                <c:pt idx="12">
                  <c:v>631</c:v>
                </c:pt>
                <c:pt idx="13">
                  <c:v>706</c:v>
                </c:pt>
                <c:pt idx="14">
                  <c:v>679</c:v>
                </c:pt>
                <c:pt idx="15">
                  <c:v>670</c:v>
                </c:pt>
                <c:pt idx="16">
                  <c:v>728</c:v>
                </c:pt>
                <c:pt idx="17">
                  <c:v>745</c:v>
                </c:pt>
                <c:pt idx="18">
                  <c:v>713</c:v>
                </c:pt>
                <c:pt idx="19">
                  <c:v>702</c:v>
                </c:pt>
                <c:pt idx="20">
                  <c:v>716</c:v>
                </c:pt>
                <c:pt idx="21">
                  <c:v>739</c:v>
                </c:pt>
                <c:pt idx="22">
                  <c:v>687</c:v>
                </c:pt>
                <c:pt idx="23">
                  <c:v>658</c:v>
                </c:pt>
                <c:pt idx="24">
                  <c:v>620</c:v>
                </c:pt>
                <c:pt idx="25">
                  <c:v>626</c:v>
                </c:pt>
                <c:pt idx="26">
                  <c:v>586</c:v>
                </c:pt>
                <c:pt idx="27">
                  <c:v>580</c:v>
                </c:pt>
                <c:pt idx="28">
                  <c:v>587</c:v>
                </c:pt>
                <c:pt idx="29">
                  <c:v>574</c:v>
                </c:pt>
                <c:pt idx="30">
                  <c:v>585</c:v>
                </c:pt>
                <c:pt idx="31">
                  <c:v>646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'980051'!$F$619:$F$650</c:f>
              <c:numCache>
                <c:formatCode>0</c:formatCode>
                <c:ptCount val="32"/>
                <c:pt idx="5">
                  <c:v>501.11683808513953</c:v>
                </c:pt>
                <c:pt idx="6">
                  <c:v>511.33372258512048</c:v>
                </c:pt>
                <c:pt idx="7">
                  <c:v>524.55902961392644</c:v>
                </c:pt>
                <c:pt idx="8">
                  <c:v>540.95091900893806</c:v>
                </c:pt>
                <c:pt idx="9">
                  <c:v>560.49035984419857</c:v>
                </c:pt>
                <c:pt idx="10">
                  <c:v>582.07827293794446</c:v>
                </c:pt>
                <c:pt idx="11">
                  <c:v>607.08572840525812</c:v>
                </c:pt>
                <c:pt idx="12">
                  <c:v>633.28450855666142</c:v>
                </c:pt>
                <c:pt idx="13">
                  <c:v>658.06320227054027</c:v>
                </c:pt>
                <c:pt idx="14">
                  <c:v>682.69210224576989</c:v>
                </c:pt>
                <c:pt idx="15">
                  <c:v>703.8133837590758</c:v>
                </c:pt>
                <c:pt idx="16">
                  <c:v>719.43576776455791</c:v>
                </c:pt>
                <c:pt idx="17">
                  <c:v>728.20796107035358</c:v>
                </c:pt>
                <c:pt idx="18">
                  <c:v>729.82749253498957</c:v>
                </c:pt>
                <c:pt idx="19">
                  <c:v>724.83006034308926</c:v>
                </c:pt>
                <c:pt idx="20">
                  <c:v>713.43002925329642</c:v>
                </c:pt>
                <c:pt idx="21">
                  <c:v>697.2417780846273</c:v>
                </c:pt>
                <c:pt idx="22">
                  <c:v>677.05562453107893</c:v>
                </c:pt>
                <c:pt idx="23">
                  <c:v>656.11899473114238</c:v>
                </c:pt>
                <c:pt idx="24">
                  <c:v>637.25141549592934</c:v>
                </c:pt>
                <c:pt idx="25">
                  <c:v>620.25985914745979</c:v>
                </c:pt>
                <c:pt idx="26">
                  <c:v>604.3632065348188</c:v>
                </c:pt>
                <c:pt idx="27">
                  <c:v>591.00665945286676</c:v>
                </c:pt>
                <c:pt idx="28">
                  <c:v>582.23408458937445</c:v>
                </c:pt>
                <c:pt idx="29">
                  <c:v>575.34890170507538</c:v>
                </c:pt>
                <c:pt idx="30">
                  <c:v>571.43197670439895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355264"/>
        <c:axId val="141234176"/>
      </c:scatterChart>
      <c:valAx>
        <c:axId val="141355264"/>
        <c:scaling>
          <c:orientation val="minMax"/>
        </c:scaling>
        <c:axPos val="b"/>
        <c:numFmt formatCode="General" sourceLinked="1"/>
        <c:tickLblPos val="nextTo"/>
        <c:crossAx val="141234176"/>
        <c:crosses val="autoZero"/>
        <c:crossBetween val="midCat"/>
      </c:valAx>
      <c:valAx>
        <c:axId val="141234176"/>
        <c:scaling>
          <c:orientation val="minMax"/>
        </c:scaling>
        <c:axPos val="l"/>
        <c:majorGridlines/>
        <c:numFmt formatCode="General" sourceLinked="1"/>
        <c:tickLblPos val="nextTo"/>
        <c:crossAx val="141355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'980051'!$E$669:$E$700</c:f>
              <c:numCache>
                <c:formatCode>General</c:formatCode>
                <c:ptCount val="32"/>
                <c:pt idx="0">
                  <c:v>426</c:v>
                </c:pt>
                <c:pt idx="1">
                  <c:v>385</c:v>
                </c:pt>
                <c:pt idx="2">
                  <c:v>450</c:v>
                </c:pt>
                <c:pt idx="3">
                  <c:v>439</c:v>
                </c:pt>
                <c:pt idx="4">
                  <c:v>474</c:v>
                </c:pt>
                <c:pt idx="5">
                  <c:v>483</c:v>
                </c:pt>
                <c:pt idx="6">
                  <c:v>539</c:v>
                </c:pt>
                <c:pt idx="7">
                  <c:v>521</c:v>
                </c:pt>
                <c:pt idx="8">
                  <c:v>526</c:v>
                </c:pt>
                <c:pt idx="9">
                  <c:v>538</c:v>
                </c:pt>
                <c:pt idx="10">
                  <c:v>601</c:v>
                </c:pt>
                <c:pt idx="11">
                  <c:v>529</c:v>
                </c:pt>
                <c:pt idx="12">
                  <c:v>591</c:v>
                </c:pt>
                <c:pt idx="13">
                  <c:v>665</c:v>
                </c:pt>
                <c:pt idx="14">
                  <c:v>640</c:v>
                </c:pt>
                <c:pt idx="15">
                  <c:v>652</c:v>
                </c:pt>
                <c:pt idx="16">
                  <c:v>716</c:v>
                </c:pt>
                <c:pt idx="17">
                  <c:v>707</c:v>
                </c:pt>
                <c:pt idx="18">
                  <c:v>763</c:v>
                </c:pt>
                <c:pt idx="19">
                  <c:v>675</c:v>
                </c:pt>
                <c:pt idx="20">
                  <c:v>661</c:v>
                </c:pt>
                <c:pt idx="21">
                  <c:v>649</c:v>
                </c:pt>
                <c:pt idx="22">
                  <c:v>578</c:v>
                </c:pt>
                <c:pt idx="23">
                  <c:v>648</c:v>
                </c:pt>
                <c:pt idx="24">
                  <c:v>627</c:v>
                </c:pt>
                <c:pt idx="25">
                  <c:v>604</c:v>
                </c:pt>
                <c:pt idx="26">
                  <c:v>624</c:v>
                </c:pt>
                <c:pt idx="27">
                  <c:v>635</c:v>
                </c:pt>
                <c:pt idx="28">
                  <c:v>635</c:v>
                </c:pt>
                <c:pt idx="29">
                  <c:v>570</c:v>
                </c:pt>
                <c:pt idx="30">
                  <c:v>602</c:v>
                </c:pt>
                <c:pt idx="31">
                  <c:v>635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'980051'!$F$669:$F$700</c:f>
              <c:numCache>
                <c:formatCode>0</c:formatCode>
                <c:ptCount val="32"/>
                <c:pt idx="5">
                  <c:v>513.45996873586205</c:v>
                </c:pt>
                <c:pt idx="6">
                  <c:v>518.06763084804084</c:v>
                </c:pt>
                <c:pt idx="7">
                  <c:v>523.32936061879911</c:v>
                </c:pt>
                <c:pt idx="8">
                  <c:v>529.78633901048477</c:v>
                </c:pt>
                <c:pt idx="9">
                  <c:v>538.49094279750102</c:v>
                </c:pt>
                <c:pt idx="10">
                  <c:v>550.42217800334822</c:v>
                </c:pt>
                <c:pt idx="11">
                  <c:v>568.31589238020422</c:v>
                </c:pt>
                <c:pt idx="12">
                  <c:v>592.55835926348243</c:v>
                </c:pt>
                <c:pt idx="13">
                  <c:v>620.95951054685224</c:v>
                </c:pt>
                <c:pt idx="14">
                  <c:v>654.06214843119847</c:v>
                </c:pt>
                <c:pt idx="15">
                  <c:v>684.9794214676574</c:v>
                </c:pt>
                <c:pt idx="16">
                  <c:v>706.90822242709362</c:v>
                </c:pt>
                <c:pt idx="17">
                  <c:v>714.9446914671903</c:v>
                </c:pt>
                <c:pt idx="18">
                  <c:v>709.26944593705423</c:v>
                </c:pt>
                <c:pt idx="19">
                  <c:v>692.10758412209054</c:v>
                </c:pt>
                <c:pt idx="20">
                  <c:v>668.44378259038569</c:v>
                </c:pt>
                <c:pt idx="21">
                  <c:v>644.94386569319022</c:v>
                </c:pt>
                <c:pt idx="22">
                  <c:v>625.20621830819925</c:v>
                </c:pt>
                <c:pt idx="23">
                  <c:v>612.69273589875411</c:v>
                </c:pt>
                <c:pt idx="24">
                  <c:v>606.7703415430426</c:v>
                </c:pt>
                <c:pt idx="25">
                  <c:v>605.00511159648033</c:v>
                </c:pt>
                <c:pt idx="26">
                  <c:v>606.08403420862419</c:v>
                </c:pt>
                <c:pt idx="27">
                  <c:v>609.12301790922652</c:v>
                </c:pt>
                <c:pt idx="28">
                  <c:v>612.57222265699738</c:v>
                </c:pt>
                <c:pt idx="29">
                  <c:v>616.86561499250558</c:v>
                </c:pt>
                <c:pt idx="30">
                  <c:v>621.0532400164534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284864"/>
        <c:axId val="141286400"/>
      </c:scatterChart>
      <c:valAx>
        <c:axId val="141284864"/>
        <c:scaling>
          <c:orientation val="minMax"/>
        </c:scaling>
        <c:axPos val="b"/>
        <c:numFmt formatCode="General" sourceLinked="1"/>
        <c:tickLblPos val="nextTo"/>
        <c:crossAx val="141286400"/>
        <c:crosses val="autoZero"/>
        <c:crossBetween val="midCat"/>
      </c:valAx>
      <c:valAx>
        <c:axId val="141286400"/>
        <c:scaling>
          <c:orientation val="minMax"/>
        </c:scaling>
        <c:axPos val="l"/>
        <c:majorGridlines/>
        <c:numFmt formatCode="General" sourceLinked="1"/>
        <c:tickLblPos val="nextTo"/>
        <c:crossAx val="141284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'980051'!$E$719:$E$750</c:f>
              <c:numCache>
                <c:formatCode>General</c:formatCode>
                <c:ptCount val="32"/>
                <c:pt idx="0">
                  <c:v>387</c:v>
                </c:pt>
                <c:pt idx="1">
                  <c:v>411</c:v>
                </c:pt>
                <c:pt idx="2">
                  <c:v>401</c:v>
                </c:pt>
                <c:pt idx="3">
                  <c:v>471</c:v>
                </c:pt>
                <c:pt idx="4">
                  <c:v>445</c:v>
                </c:pt>
                <c:pt idx="5">
                  <c:v>475</c:v>
                </c:pt>
                <c:pt idx="6">
                  <c:v>478</c:v>
                </c:pt>
                <c:pt idx="7">
                  <c:v>505</c:v>
                </c:pt>
                <c:pt idx="8">
                  <c:v>533</c:v>
                </c:pt>
                <c:pt idx="9">
                  <c:v>567</c:v>
                </c:pt>
                <c:pt idx="10">
                  <c:v>561</c:v>
                </c:pt>
                <c:pt idx="11">
                  <c:v>576</c:v>
                </c:pt>
                <c:pt idx="12">
                  <c:v>644</c:v>
                </c:pt>
                <c:pt idx="13">
                  <c:v>633</c:v>
                </c:pt>
                <c:pt idx="14">
                  <c:v>687</c:v>
                </c:pt>
                <c:pt idx="15">
                  <c:v>652</c:v>
                </c:pt>
                <c:pt idx="16">
                  <c:v>695</c:v>
                </c:pt>
                <c:pt idx="17">
                  <c:v>680</c:v>
                </c:pt>
                <c:pt idx="18">
                  <c:v>796</c:v>
                </c:pt>
                <c:pt idx="19">
                  <c:v>687</c:v>
                </c:pt>
                <c:pt idx="20">
                  <c:v>666</c:v>
                </c:pt>
                <c:pt idx="21">
                  <c:v>654</c:v>
                </c:pt>
                <c:pt idx="22">
                  <c:v>614</c:v>
                </c:pt>
                <c:pt idx="23">
                  <c:v>588</c:v>
                </c:pt>
                <c:pt idx="24">
                  <c:v>618</c:v>
                </c:pt>
                <c:pt idx="25">
                  <c:v>624</c:v>
                </c:pt>
                <c:pt idx="26">
                  <c:v>601</c:v>
                </c:pt>
                <c:pt idx="27">
                  <c:v>599</c:v>
                </c:pt>
                <c:pt idx="28">
                  <c:v>640</c:v>
                </c:pt>
                <c:pt idx="29">
                  <c:v>601</c:v>
                </c:pt>
                <c:pt idx="30">
                  <c:v>578</c:v>
                </c:pt>
                <c:pt idx="31">
                  <c:v>617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'980051'!$F$719:$F$750</c:f>
              <c:numCache>
                <c:formatCode>0</c:formatCode>
                <c:ptCount val="32"/>
                <c:pt idx="5">
                  <c:v>479.86886424183871</c:v>
                </c:pt>
                <c:pt idx="6">
                  <c:v>490.50301846214626</c:v>
                </c:pt>
                <c:pt idx="7">
                  <c:v>504.1802180599903</c:v>
                </c:pt>
                <c:pt idx="8">
                  <c:v>521.31835086700721</c:v>
                </c:pt>
                <c:pt idx="9">
                  <c:v>542.11994960952381</c:v>
                </c:pt>
                <c:pt idx="10">
                  <c:v>565.47526868867885</c:v>
                </c:pt>
                <c:pt idx="11">
                  <c:v>592.74500361160403</c:v>
                </c:pt>
                <c:pt idx="12">
                  <c:v>621.13839787099062</c:v>
                </c:pt>
                <c:pt idx="13">
                  <c:v>647.3102998898197</c:v>
                </c:pt>
                <c:pt idx="14">
                  <c:v>671.93107014240718</c:v>
                </c:pt>
                <c:pt idx="15">
                  <c:v>690.86994010985586</c:v>
                </c:pt>
                <c:pt idx="16">
                  <c:v>701.94935493708806</c:v>
                </c:pt>
                <c:pt idx="17">
                  <c:v>704.339075696593</c:v>
                </c:pt>
                <c:pt idx="18">
                  <c:v>699.32305049497756</c:v>
                </c:pt>
                <c:pt idx="19">
                  <c:v>687.76077992861872</c:v>
                </c:pt>
                <c:pt idx="20">
                  <c:v>671.65813930960019</c:v>
                </c:pt>
                <c:pt idx="21">
                  <c:v>653.95299058971216</c:v>
                </c:pt>
                <c:pt idx="22">
                  <c:v>636.17295625270197</c:v>
                </c:pt>
                <c:pt idx="23">
                  <c:v>621.41617194898845</c:v>
                </c:pt>
                <c:pt idx="24">
                  <c:v>610.98982449641551</c:v>
                </c:pt>
                <c:pt idx="25">
                  <c:v>603.98440827806826</c:v>
                </c:pt>
                <c:pt idx="26">
                  <c:v>599.78574111314401</c:v>
                </c:pt>
                <c:pt idx="27">
                  <c:v>598.59838288128992</c:v>
                </c:pt>
                <c:pt idx="28">
                  <c:v>599.65755524276005</c:v>
                </c:pt>
                <c:pt idx="29">
                  <c:v>602.53664946597814</c:v>
                </c:pt>
                <c:pt idx="30">
                  <c:v>606.33192598468077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472128"/>
        <c:axId val="141473664"/>
      </c:scatterChart>
      <c:valAx>
        <c:axId val="141472128"/>
        <c:scaling>
          <c:orientation val="minMax"/>
        </c:scaling>
        <c:axPos val="b"/>
        <c:numFmt formatCode="General" sourceLinked="1"/>
        <c:tickLblPos val="nextTo"/>
        <c:crossAx val="141473664"/>
        <c:crosses val="autoZero"/>
        <c:crossBetween val="midCat"/>
      </c:valAx>
      <c:valAx>
        <c:axId val="141473664"/>
        <c:scaling>
          <c:orientation val="minMax"/>
        </c:scaling>
        <c:axPos val="l"/>
        <c:majorGridlines/>
        <c:numFmt formatCode="General" sourceLinked="1"/>
        <c:tickLblPos val="nextTo"/>
        <c:crossAx val="141472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'980051'!$E$769:$E$800</c:f>
              <c:numCache>
                <c:formatCode>General</c:formatCode>
                <c:ptCount val="32"/>
                <c:pt idx="0">
                  <c:v>411</c:v>
                </c:pt>
                <c:pt idx="1">
                  <c:v>429</c:v>
                </c:pt>
                <c:pt idx="2">
                  <c:v>423</c:v>
                </c:pt>
                <c:pt idx="3">
                  <c:v>463</c:v>
                </c:pt>
                <c:pt idx="4">
                  <c:v>478</c:v>
                </c:pt>
                <c:pt idx="5">
                  <c:v>494</c:v>
                </c:pt>
                <c:pt idx="6">
                  <c:v>521</c:v>
                </c:pt>
                <c:pt idx="7">
                  <c:v>529</c:v>
                </c:pt>
                <c:pt idx="8">
                  <c:v>554</c:v>
                </c:pt>
                <c:pt idx="9">
                  <c:v>554</c:v>
                </c:pt>
                <c:pt idx="10">
                  <c:v>594</c:v>
                </c:pt>
                <c:pt idx="11">
                  <c:v>553</c:v>
                </c:pt>
                <c:pt idx="12">
                  <c:v>598</c:v>
                </c:pt>
                <c:pt idx="13">
                  <c:v>685</c:v>
                </c:pt>
                <c:pt idx="14">
                  <c:v>698</c:v>
                </c:pt>
                <c:pt idx="15">
                  <c:v>678</c:v>
                </c:pt>
                <c:pt idx="16">
                  <c:v>719</c:v>
                </c:pt>
                <c:pt idx="17">
                  <c:v>736</c:v>
                </c:pt>
                <c:pt idx="18">
                  <c:v>726</c:v>
                </c:pt>
                <c:pt idx="19">
                  <c:v>711</c:v>
                </c:pt>
                <c:pt idx="20">
                  <c:v>707</c:v>
                </c:pt>
                <c:pt idx="21">
                  <c:v>591</c:v>
                </c:pt>
                <c:pt idx="22">
                  <c:v>611</c:v>
                </c:pt>
                <c:pt idx="23">
                  <c:v>617</c:v>
                </c:pt>
                <c:pt idx="24">
                  <c:v>586</c:v>
                </c:pt>
                <c:pt idx="25">
                  <c:v>620</c:v>
                </c:pt>
                <c:pt idx="26">
                  <c:v>623</c:v>
                </c:pt>
                <c:pt idx="27">
                  <c:v>572</c:v>
                </c:pt>
                <c:pt idx="28">
                  <c:v>604</c:v>
                </c:pt>
                <c:pt idx="29">
                  <c:v>584</c:v>
                </c:pt>
                <c:pt idx="30">
                  <c:v>623</c:v>
                </c:pt>
                <c:pt idx="31">
                  <c:v>705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'980051'!$F$769:$F$800</c:f>
              <c:numCache>
                <c:formatCode>0</c:formatCode>
                <c:ptCount val="32"/>
                <c:pt idx="5">
                  <c:v>516.41870142094047</c:v>
                </c:pt>
                <c:pt idx="6">
                  <c:v>520.95616443109725</c:v>
                </c:pt>
                <c:pt idx="7">
                  <c:v>526.77525387613889</c:v>
                </c:pt>
                <c:pt idx="8">
                  <c:v>534.83169005174511</c:v>
                </c:pt>
                <c:pt idx="9">
                  <c:v>546.53307155837501</c:v>
                </c:pt>
                <c:pt idx="10">
                  <c:v>562.75770851571406</c:v>
                </c:pt>
                <c:pt idx="11">
                  <c:v>586.22789147813114</c:v>
                </c:pt>
                <c:pt idx="12">
                  <c:v>616.03612836942182</c:v>
                </c:pt>
                <c:pt idx="13">
                  <c:v>648.37115608753879</c:v>
                </c:pt>
                <c:pt idx="14">
                  <c:v>682.86946305150741</c:v>
                </c:pt>
                <c:pt idx="15">
                  <c:v>711.6526980935131</c:v>
                </c:pt>
                <c:pt idx="16">
                  <c:v>728.45446546781795</c:v>
                </c:pt>
                <c:pt idx="17">
                  <c:v>729.94689014340634</c:v>
                </c:pt>
                <c:pt idx="18">
                  <c:v>718.3785240425816</c:v>
                </c:pt>
                <c:pt idx="19">
                  <c:v>696.07399808995945</c:v>
                </c:pt>
                <c:pt idx="20">
                  <c:v>668.63843523098137</c:v>
                </c:pt>
                <c:pt idx="21">
                  <c:v>642.52177045367262</c:v>
                </c:pt>
                <c:pt idx="22">
                  <c:v>620.70535083891912</c:v>
                </c:pt>
                <c:pt idx="23">
                  <c:v>606.4494800592862</c:v>
                </c:pt>
                <c:pt idx="24">
                  <c:v>599.06958405808894</c:v>
                </c:pt>
                <c:pt idx="25">
                  <c:v>596.02878843814244</c:v>
                </c:pt>
                <c:pt idx="26">
                  <c:v>595.92361775755512</c:v>
                </c:pt>
                <c:pt idx="27">
                  <c:v>597.93033952819258</c:v>
                </c:pt>
                <c:pt idx="28">
                  <c:v>600.6148483906087</c:v>
                </c:pt>
                <c:pt idx="29">
                  <c:v>604.14055410635024</c:v>
                </c:pt>
                <c:pt idx="30">
                  <c:v>607.65805121523749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515776"/>
        <c:axId val="141517568"/>
      </c:scatterChart>
      <c:valAx>
        <c:axId val="141515776"/>
        <c:scaling>
          <c:orientation val="minMax"/>
        </c:scaling>
        <c:axPos val="b"/>
        <c:numFmt formatCode="General" sourceLinked="1"/>
        <c:tickLblPos val="nextTo"/>
        <c:crossAx val="141517568"/>
        <c:crosses val="autoZero"/>
        <c:crossBetween val="midCat"/>
      </c:valAx>
      <c:valAx>
        <c:axId val="141517568"/>
        <c:scaling>
          <c:orientation val="minMax"/>
        </c:scaling>
        <c:axPos val="l"/>
        <c:majorGridlines/>
        <c:numFmt formatCode="General" sourceLinked="1"/>
        <c:tickLblPos val="nextTo"/>
        <c:crossAx val="14151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'980051'!$E$819:$E$850</c:f>
              <c:numCache>
                <c:formatCode>General</c:formatCode>
                <c:ptCount val="32"/>
                <c:pt idx="0">
                  <c:v>471</c:v>
                </c:pt>
                <c:pt idx="1">
                  <c:v>413</c:v>
                </c:pt>
                <c:pt idx="2">
                  <c:v>385</c:v>
                </c:pt>
                <c:pt idx="3">
                  <c:v>475</c:v>
                </c:pt>
                <c:pt idx="4">
                  <c:v>508</c:v>
                </c:pt>
                <c:pt idx="5">
                  <c:v>513</c:v>
                </c:pt>
                <c:pt idx="6">
                  <c:v>483</c:v>
                </c:pt>
                <c:pt idx="7">
                  <c:v>546</c:v>
                </c:pt>
                <c:pt idx="8">
                  <c:v>530</c:v>
                </c:pt>
                <c:pt idx="9">
                  <c:v>566</c:v>
                </c:pt>
                <c:pt idx="10">
                  <c:v>556</c:v>
                </c:pt>
                <c:pt idx="11">
                  <c:v>573</c:v>
                </c:pt>
                <c:pt idx="12">
                  <c:v>631</c:v>
                </c:pt>
                <c:pt idx="13">
                  <c:v>634</c:v>
                </c:pt>
                <c:pt idx="14">
                  <c:v>688</c:v>
                </c:pt>
                <c:pt idx="15">
                  <c:v>708</c:v>
                </c:pt>
                <c:pt idx="16">
                  <c:v>757</c:v>
                </c:pt>
                <c:pt idx="17">
                  <c:v>728</c:v>
                </c:pt>
                <c:pt idx="18">
                  <c:v>705</c:v>
                </c:pt>
                <c:pt idx="19">
                  <c:v>643</c:v>
                </c:pt>
                <c:pt idx="20">
                  <c:v>699</c:v>
                </c:pt>
                <c:pt idx="21">
                  <c:v>671</c:v>
                </c:pt>
                <c:pt idx="22">
                  <c:v>592</c:v>
                </c:pt>
                <c:pt idx="23">
                  <c:v>635</c:v>
                </c:pt>
                <c:pt idx="24">
                  <c:v>604</c:v>
                </c:pt>
                <c:pt idx="25">
                  <c:v>630</c:v>
                </c:pt>
                <c:pt idx="26">
                  <c:v>648</c:v>
                </c:pt>
                <c:pt idx="27">
                  <c:v>574</c:v>
                </c:pt>
                <c:pt idx="28">
                  <c:v>591</c:v>
                </c:pt>
                <c:pt idx="29">
                  <c:v>594</c:v>
                </c:pt>
                <c:pt idx="30">
                  <c:v>645</c:v>
                </c:pt>
                <c:pt idx="31">
                  <c:v>685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'980051'!$F$819:$F$850</c:f>
              <c:numCache>
                <c:formatCode>0</c:formatCode>
                <c:ptCount val="32"/>
                <c:pt idx="5">
                  <c:v>507.538221125007</c:v>
                </c:pt>
                <c:pt idx="6">
                  <c:v>513.41141241493006</c:v>
                </c:pt>
                <c:pt idx="7">
                  <c:v>520.9374101028825</c:v>
                </c:pt>
                <c:pt idx="8">
                  <c:v>531.11214353528726</c:v>
                </c:pt>
                <c:pt idx="9">
                  <c:v>545.24942461243097</c:v>
                </c:pt>
                <c:pt idx="10">
                  <c:v>563.8366406037585</c:v>
                </c:pt>
                <c:pt idx="11">
                  <c:v>589.28151348758422</c:v>
                </c:pt>
                <c:pt idx="12">
                  <c:v>619.92058279392074</c:v>
                </c:pt>
                <c:pt idx="13">
                  <c:v>651.61080732451603</c:v>
                </c:pt>
                <c:pt idx="14">
                  <c:v>683.95515086862133</c:v>
                </c:pt>
                <c:pt idx="15">
                  <c:v>709.73737457453103</c:v>
                </c:pt>
                <c:pt idx="16">
                  <c:v>723.86164265883815</c:v>
                </c:pt>
                <c:pt idx="17">
                  <c:v>724.08496020410234</c:v>
                </c:pt>
                <c:pt idx="18">
                  <c:v>713.00267719034809</c:v>
                </c:pt>
                <c:pt idx="19">
                  <c:v>692.75896510081247</c:v>
                </c:pt>
                <c:pt idx="20">
                  <c:v>668.33231085215539</c:v>
                </c:pt>
                <c:pt idx="21">
                  <c:v>645.26538672366155</c:v>
                </c:pt>
                <c:pt idx="22">
                  <c:v>626.07686859980697</c:v>
                </c:pt>
                <c:pt idx="23">
                  <c:v>613.64439370747414</c:v>
                </c:pt>
                <c:pt idx="24">
                  <c:v>607.41242499877944</c:v>
                </c:pt>
                <c:pt idx="25">
                  <c:v>605.19864960458392</c:v>
                </c:pt>
                <c:pt idx="26">
                  <c:v>605.85497293776325</c:v>
                </c:pt>
                <c:pt idx="27">
                  <c:v>608.65192781528572</c:v>
                </c:pt>
                <c:pt idx="28">
                  <c:v>612.06615066154382</c:v>
                </c:pt>
                <c:pt idx="29">
                  <c:v>616.46623529410283</c:v>
                </c:pt>
                <c:pt idx="30">
                  <c:v>620.83918819497751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552256"/>
        <c:axId val="141368320"/>
      </c:scatterChart>
      <c:valAx>
        <c:axId val="141552256"/>
        <c:scaling>
          <c:orientation val="minMax"/>
        </c:scaling>
        <c:axPos val="b"/>
        <c:numFmt formatCode="General" sourceLinked="1"/>
        <c:tickLblPos val="nextTo"/>
        <c:crossAx val="141368320"/>
        <c:crosses val="autoZero"/>
        <c:crossBetween val="midCat"/>
      </c:valAx>
      <c:valAx>
        <c:axId val="141368320"/>
        <c:scaling>
          <c:orientation val="minMax"/>
        </c:scaling>
        <c:axPos val="l"/>
        <c:majorGridlines/>
        <c:numFmt formatCode="General" sourceLinked="1"/>
        <c:tickLblPos val="nextTo"/>
        <c:crossAx val="141552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'980051'!$E$869:$E$900</c:f>
              <c:numCache>
                <c:formatCode>General</c:formatCode>
                <c:ptCount val="32"/>
                <c:pt idx="0">
                  <c:v>420</c:v>
                </c:pt>
                <c:pt idx="1">
                  <c:v>420</c:v>
                </c:pt>
                <c:pt idx="2">
                  <c:v>449</c:v>
                </c:pt>
                <c:pt idx="3">
                  <c:v>440</c:v>
                </c:pt>
                <c:pt idx="4">
                  <c:v>517</c:v>
                </c:pt>
                <c:pt idx="5">
                  <c:v>488</c:v>
                </c:pt>
                <c:pt idx="6">
                  <c:v>509</c:v>
                </c:pt>
                <c:pt idx="7">
                  <c:v>520</c:v>
                </c:pt>
                <c:pt idx="8">
                  <c:v>570</c:v>
                </c:pt>
                <c:pt idx="9">
                  <c:v>582</c:v>
                </c:pt>
                <c:pt idx="10">
                  <c:v>551</c:v>
                </c:pt>
                <c:pt idx="11">
                  <c:v>614</c:v>
                </c:pt>
                <c:pt idx="12">
                  <c:v>649</c:v>
                </c:pt>
                <c:pt idx="13">
                  <c:v>661</c:v>
                </c:pt>
                <c:pt idx="14">
                  <c:v>681</c:v>
                </c:pt>
                <c:pt idx="15">
                  <c:v>686</c:v>
                </c:pt>
                <c:pt idx="16">
                  <c:v>670</c:v>
                </c:pt>
                <c:pt idx="17">
                  <c:v>717</c:v>
                </c:pt>
                <c:pt idx="18">
                  <c:v>740</c:v>
                </c:pt>
                <c:pt idx="19">
                  <c:v>711</c:v>
                </c:pt>
                <c:pt idx="20">
                  <c:v>687</c:v>
                </c:pt>
                <c:pt idx="21">
                  <c:v>695</c:v>
                </c:pt>
                <c:pt idx="22">
                  <c:v>645</c:v>
                </c:pt>
                <c:pt idx="23">
                  <c:v>652</c:v>
                </c:pt>
                <c:pt idx="24">
                  <c:v>627</c:v>
                </c:pt>
                <c:pt idx="25">
                  <c:v>594</c:v>
                </c:pt>
                <c:pt idx="26">
                  <c:v>627</c:v>
                </c:pt>
                <c:pt idx="27">
                  <c:v>650</c:v>
                </c:pt>
                <c:pt idx="28">
                  <c:v>609</c:v>
                </c:pt>
                <c:pt idx="29">
                  <c:v>602</c:v>
                </c:pt>
                <c:pt idx="30">
                  <c:v>598</c:v>
                </c:pt>
                <c:pt idx="31">
                  <c:v>631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'980051'!$F$869:$F$900</c:f>
              <c:numCache>
                <c:formatCode>0</c:formatCode>
                <c:ptCount val="32"/>
                <c:pt idx="5">
                  <c:v>496.21259371329194</c:v>
                </c:pt>
                <c:pt idx="6">
                  <c:v>509.13715133066023</c:v>
                </c:pt>
                <c:pt idx="7">
                  <c:v>524.980793887809</c:v>
                </c:pt>
                <c:pt idx="8">
                  <c:v>543.59987943755266</c:v>
                </c:pt>
                <c:pt idx="9">
                  <c:v>564.68554902963285</c:v>
                </c:pt>
                <c:pt idx="10">
                  <c:v>586.87197569763327</c:v>
                </c:pt>
                <c:pt idx="11">
                  <c:v>611.35012624801391</c:v>
                </c:pt>
                <c:pt idx="12">
                  <c:v>635.72570594561273</c:v>
                </c:pt>
                <c:pt idx="13">
                  <c:v>657.60670902899574</c:v>
                </c:pt>
                <c:pt idx="14">
                  <c:v>678.11298130476075</c:v>
                </c:pt>
                <c:pt idx="15">
                  <c:v>694.42141666318628</c:v>
                </c:pt>
                <c:pt idx="16">
                  <c:v>705.18213877735764</c:v>
                </c:pt>
                <c:pt idx="17">
                  <c:v>709.76931335842426</c:v>
                </c:pt>
                <c:pt idx="18">
                  <c:v>708.65243871044811</c:v>
                </c:pt>
                <c:pt idx="19">
                  <c:v>702.38790859611936</c:v>
                </c:pt>
                <c:pt idx="20">
                  <c:v>691.73037106904519</c:v>
                </c:pt>
                <c:pt idx="21">
                  <c:v>678.33701033973932</c:v>
                </c:pt>
                <c:pt idx="22">
                  <c:v>663.0214584944207</c:v>
                </c:pt>
                <c:pt idx="23">
                  <c:v>648.31262556131833</c:v>
                </c:pt>
                <c:pt idx="24">
                  <c:v>636.00770158938838</c:v>
                </c:pt>
                <c:pt idx="25">
                  <c:v>625.77761844860129</c:v>
                </c:pt>
                <c:pt idx="26">
                  <c:v>617.14420656139475</c:v>
                </c:pt>
                <c:pt idx="27">
                  <c:v>610.95261096223555</c:v>
                </c:pt>
                <c:pt idx="28">
                  <c:v>607.83439576737692</c:v>
                </c:pt>
                <c:pt idx="29">
                  <c:v>606.55957402858598</c:v>
                </c:pt>
                <c:pt idx="30">
                  <c:v>607.15536920288139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623680"/>
        <c:axId val="141625216"/>
      </c:scatterChart>
      <c:valAx>
        <c:axId val="141623680"/>
        <c:scaling>
          <c:orientation val="minMax"/>
        </c:scaling>
        <c:axPos val="b"/>
        <c:numFmt formatCode="General" sourceLinked="1"/>
        <c:tickLblPos val="nextTo"/>
        <c:crossAx val="141625216"/>
        <c:crosses val="autoZero"/>
        <c:crossBetween val="midCat"/>
      </c:valAx>
      <c:valAx>
        <c:axId val="141625216"/>
        <c:scaling>
          <c:orientation val="minMax"/>
        </c:scaling>
        <c:axPos val="l"/>
        <c:majorGridlines/>
        <c:numFmt formatCode="General" sourceLinked="1"/>
        <c:tickLblPos val="nextTo"/>
        <c:crossAx val="141623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'980051'!$E$919:$E$950</c:f>
              <c:numCache>
                <c:formatCode>General</c:formatCode>
                <c:ptCount val="32"/>
                <c:pt idx="0">
                  <c:v>410</c:v>
                </c:pt>
                <c:pt idx="1">
                  <c:v>440</c:v>
                </c:pt>
                <c:pt idx="2">
                  <c:v>444</c:v>
                </c:pt>
                <c:pt idx="3">
                  <c:v>454</c:v>
                </c:pt>
                <c:pt idx="4">
                  <c:v>506</c:v>
                </c:pt>
                <c:pt idx="5">
                  <c:v>485</c:v>
                </c:pt>
                <c:pt idx="6">
                  <c:v>504</c:v>
                </c:pt>
                <c:pt idx="7">
                  <c:v>543</c:v>
                </c:pt>
                <c:pt idx="8">
                  <c:v>531</c:v>
                </c:pt>
                <c:pt idx="9">
                  <c:v>547</c:v>
                </c:pt>
                <c:pt idx="10">
                  <c:v>598</c:v>
                </c:pt>
                <c:pt idx="11">
                  <c:v>609</c:v>
                </c:pt>
                <c:pt idx="12">
                  <c:v>595</c:v>
                </c:pt>
                <c:pt idx="13">
                  <c:v>680</c:v>
                </c:pt>
                <c:pt idx="14">
                  <c:v>706</c:v>
                </c:pt>
                <c:pt idx="15">
                  <c:v>703</c:v>
                </c:pt>
                <c:pt idx="16">
                  <c:v>664</c:v>
                </c:pt>
                <c:pt idx="17">
                  <c:v>758</c:v>
                </c:pt>
                <c:pt idx="18">
                  <c:v>745</c:v>
                </c:pt>
                <c:pt idx="19">
                  <c:v>697</c:v>
                </c:pt>
                <c:pt idx="20">
                  <c:v>684</c:v>
                </c:pt>
                <c:pt idx="21">
                  <c:v>670</c:v>
                </c:pt>
                <c:pt idx="22">
                  <c:v>692</c:v>
                </c:pt>
                <c:pt idx="23">
                  <c:v>596</c:v>
                </c:pt>
                <c:pt idx="24">
                  <c:v>607</c:v>
                </c:pt>
                <c:pt idx="25">
                  <c:v>619</c:v>
                </c:pt>
                <c:pt idx="26">
                  <c:v>629</c:v>
                </c:pt>
                <c:pt idx="27">
                  <c:v>635</c:v>
                </c:pt>
                <c:pt idx="28">
                  <c:v>635</c:v>
                </c:pt>
                <c:pt idx="29">
                  <c:v>585</c:v>
                </c:pt>
                <c:pt idx="30">
                  <c:v>603</c:v>
                </c:pt>
                <c:pt idx="31">
                  <c:v>631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'980051'!$F$919:$F$950</c:f>
              <c:numCache>
                <c:formatCode>0</c:formatCode>
                <c:ptCount val="32"/>
                <c:pt idx="5">
                  <c:v>497.05693205350576</c:v>
                </c:pt>
                <c:pt idx="6">
                  <c:v>506.90279144787718</c:v>
                </c:pt>
                <c:pt idx="7">
                  <c:v>519.65893181779188</c:v>
                </c:pt>
                <c:pt idx="8">
                  <c:v>535.79814493690412</c:v>
                </c:pt>
                <c:pt idx="9">
                  <c:v>555.61169971275683</c:v>
                </c:pt>
                <c:pt idx="10">
                  <c:v>578.1370971478857</c:v>
                </c:pt>
                <c:pt idx="11">
                  <c:v>604.80533122685256</c:v>
                </c:pt>
                <c:pt idx="12">
                  <c:v>633.0147063955452</c:v>
                </c:pt>
                <c:pt idx="13">
                  <c:v>659.48237590687881</c:v>
                </c:pt>
                <c:pt idx="14">
                  <c:v>684.93657313608514</c:v>
                </c:pt>
                <c:pt idx="15">
                  <c:v>705.16283898514212</c:v>
                </c:pt>
                <c:pt idx="16">
                  <c:v>717.7705636361826</c:v>
                </c:pt>
                <c:pt idx="17">
                  <c:v>721.63734814318241</c:v>
                </c:pt>
                <c:pt idx="18">
                  <c:v>717.70691287122486</c:v>
                </c:pt>
                <c:pt idx="19">
                  <c:v>706.81000379192903</c:v>
                </c:pt>
                <c:pt idx="20">
                  <c:v>690.75371223570437</c:v>
                </c:pt>
                <c:pt idx="21">
                  <c:v>672.47574365302296</c:v>
                </c:pt>
                <c:pt idx="22">
                  <c:v>653.5661007765018</c:v>
                </c:pt>
                <c:pt idx="23">
                  <c:v>637.37746909119005</c:v>
                </c:pt>
                <c:pt idx="24">
                  <c:v>625.51695717130394</c:v>
                </c:pt>
                <c:pt idx="25">
                  <c:v>617.13244682969321</c:v>
                </c:pt>
                <c:pt idx="26">
                  <c:v>611.57040200289487</c:v>
                </c:pt>
                <c:pt idx="27">
                  <c:v>609.15742860397063</c:v>
                </c:pt>
                <c:pt idx="28">
                  <c:v>609.32749097997635</c:v>
                </c:pt>
                <c:pt idx="29">
                  <c:v>611.38086844328711</c:v>
                </c:pt>
                <c:pt idx="30">
                  <c:v>614.5377362208975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675904"/>
        <c:axId val="141689984"/>
      </c:scatterChart>
      <c:valAx>
        <c:axId val="141675904"/>
        <c:scaling>
          <c:orientation val="minMax"/>
        </c:scaling>
        <c:axPos val="b"/>
        <c:numFmt formatCode="General" sourceLinked="1"/>
        <c:tickLblPos val="nextTo"/>
        <c:crossAx val="141689984"/>
        <c:crosses val="autoZero"/>
        <c:crossBetween val="midCat"/>
      </c:valAx>
      <c:valAx>
        <c:axId val="141689984"/>
        <c:scaling>
          <c:orientation val="minMax"/>
        </c:scaling>
        <c:axPos val="l"/>
        <c:majorGridlines/>
        <c:numFmt formatCode="General" sourceLinked="1"/>
        <c:tickLblPos val="nextTo"/>
        <c:crossAx val="141675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'980051'!$E$69:$E$100</c:f>
              <c:numCache>
                <c:formatCode>General</c:formatCode>
                <c:ptCount val="32"/>
                <c:pt idx="0">
                  <c:v>448</c:v>
                </c:pt>
                <c:pt idx="1">
                  <c:v>413</c:v>
                </c:pt>
                <c:pt idx="2">
                  <c:v>413</c:v>
                </c:pt>
                <c:pt idx="3">
                  <c:v>474</c:v>
                </c:pt>
                <c:pt idx="4">
                  <c:v>493</c:v>
                </c:pt>
                <c:pt idx="5">
                  <c:v>463</c:v>
                </c:pt>
                <c:pt idx="6">
                  <c:v>512</c:v>
                </c:pt>
                <c:pt idx="7">
                  <c:v>570</c:v>
                </c:pt>
                <c:pt idx="8">
                  <c:v>535</c:v>
                </c:pt>
                <c:pt idx="9">
                  <c:v>595</c:v>
                </c:pt>
                <c:pt idx="10">
                  <c:v>614</c:v>
                </c:pt>
                <c:pt idx="11">
                  <c:v>597</c:v>
                </c:pt>
                <c:pt idx="12">
                  <c:v>654</c:v>
                </c:pt>
                <c:pt idx="13">
                  <c:v>736</c:v>
                </c:pt>
                <c:pt idx="14">
                  <c:v>813</c:v>
                </c:pt>
                <c:pt idx="15">
                  <c:v>794</c:v>
                </c:pt>
                <c:pt idx="16">
                  <c:v>768</c:v>
                </c:pt>
                <c:pt idx="17">
                  <c:v>800</c:v>
                </c:pt>
                <c:pt idx="18">
                  <c:v>747</c:v>
                </c:pt>
                <c:pt idx="19">
                  <c:v>680</c:v>
                </c:pt>
                <c:pt idx="20">
                  <c:v>671</c:v>
                </c:pt>
                <c:pt idx="21">
                  <c:v>618</c:v>
                </c:pt>
                <c:pt idx="22">
                  <c:v>645</c:v>
                </c:pt>
                <c:pt idx="23">
                  <c:v>694</c:v>
                </c:pt>
                <c:pt idx="24">
                  <c:v>634</c:v>
                </c:pt>
                <c:pt idx="25">
                  <c:v>563</c:v>
                </c:pt>
                <c:pt idx="26">
                  <c:v>599</c:v>
                </c:pt>
                <c:pt idx="27">
                  <c:v>583</c:v>
                </c:pt>
                <c:pt idx="28">
                  <c:v>626</c:v>
                </c:pt>
                <c:pt idx="29">
                  <c:v>593</c:v>
                </c:pt>
                <c:pt idx="30">
                  <c:v>611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'980051'!$F$69:$F$100</c:f>
              <c:numCache>
                <c:formatCode>0</c:formatCode>
                <c:ptCount val="32"/>
                <c:pt idx="5">
                  <c:v>500.05484661592919</c:v>
                </c:pt>
                <c:pt idx="6">
                  <c:v>509.3806526910592</c:v>
                </c:pt>
                <c:pt idx="7">
                  <c:v>522.77864624734787</c:v>
                </c:pt>
                <c:pt idx="8">
                  <c:v>541.91783204226738</c:v>
                </c:pt>
                <c:pt idx="9">
                  <c:v>568.27429818782707</c:v>
                </c:pt>
                <c:pt idx="10">
                  <c:v>601.10001796029439</c:v>
                </c:pt>
                <c:pt idx="11">
                  <c:v>642.42024062579799</c:v>
                </c:pt>
                <c:pt idx="12">
                  <c:v>687.15792374802777</c:v>
                </c:pt>
                <c:pt idx="13">
                  <c:v>728.02130019223409</c:v>
                </c:pt>
                <c:pt idx="14">
                  <c:v>763.44745915775513</c:v>
                </c:pt>
                <c:pt idx="15">
                  <c:v>784.61671777315337</c:v>
                </c:pt>
                <c:pt idx="16">
                  <c:v>787.58583515979262</c:v>
                </c:pt>
                <c:pt idx="17">
                  <c:v>772.98979157654401</c:v>
                </c:pt>
                <c:pt idx="18">
                  <c:v>747.64076663916671</c:v>
                </c:pt>
                <c:pt idx="19">
                  <c:v>713.87409997480825</c:v>
                </c:pt>
                <c:pt idx="20">
                  <c:v>678.83017017903535</c:v>
                </c:pt>
                <c:pt idx="21">
                  <c:v>648.60996196533631</c:v>
                </c:pt>
                <c:pt idx="22">
                  <c:v>624.94411204028449</c:v>
                </c:pt>
                <c:pt idx="23">
                  <c:v>610.1958067187993</c:v>
                </c:pt>
                <c:pt idx="24">
                  <c:v>602.92374809159958</c:v>
                </c:pt>
                <c:pt idx="25">
                  <c:v>600.26667130118381</c:v>
                </c:pt>
                <c:pt idx="26">
                  <c:v>600.78845989498188</c:v>
                </c:pt>
                <c:pt idx="27">
                  <c:v>603.6440612401658</c:v>
                </c:pt>
                <c:pt idx="28">
                  <c:v>607.19674134806871</c:v>
                </c:pt>
                <c:pt idx="29">
                  <c:v>611.80528383847661</c:v>
                </c:pt>
                <c:pt idx="30">
                  <c:v>616.40095679166825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705792"/>
        <c:axId val="140707328"/>
      </c:scatterChart>
      <c:valAx>
        <c:axId val="140705792"/>
        <c:scaling>
          <c:orientation val="minMax"/>
        </c:scaling>
        <c:axPos val="b"/>
        <c:numFmt formatCode="General" sourceLinked="1"/>
        <c:tickLblPos val="nextTo"/>
        <c:crossAx val="140707328"/>
        <c:crosses val="autoZero"/>
        <c:crossBetween val="midCat"/>
      </c:valAx>
      <c:valAx>
        <c:axId val="140707328"/>
        <c:scaling>
          <c:orientation val="minMax"/>
        </c:scaling>
        <c:axPos val="l"/>
        <c:majorGridlines/>
        <c:numFmt formatCode="General" sourceLinked="1"/>
        <c:tickLblPos val="nextTo"/>
        <c:crossAx val="14070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'980051'!$E$969:$E$1000</c:f>
              <c:numCache>
                <c:formatCode>General</c:formatCode>
                <c:ptCount val="32"/>
                <c:pt idx="0">
                  <c:v>424</c:v>
                </c:pt>
                <c:pt idx="1">
                  <c:v>424</c:v>
                </c:pt>
                <c:pt idx="2">
                  <c:v>454</c:v>
                </c:pt>
                <c:pt idx="3">
                  <c:v>455</c:v>
                </c:pt>
                <c:pt idx="4">
                  <c:v>456</c:v>
                </c:pt>
                <c:pt idx="5">
                  <c:v>490</c:v>
                </c:pt>
                <c:pt idx="6">
                  <c:v>547</c:v>
                </c:pt>
                <c:pt idx="7">
                  <c:v>573</c:v>
                </c:pt>
                <c:pt idx="8">
                  <c:v>543</c:v>
                </c:pt>
                <c:pt idx="9">
                  <c:v>565</c:v>
                </c:pt>
                <c:pt idx="10">
                  <c:v>519</c:v>
                </c:pt>
                <c:pt idx="11">
                  <c:v>564</c:v>
                </c:pt>
                <c:pt idx="12">
                  <c:v>556</c:v>
                </c:pt>
                <c:pt idx="13">
                  <c:v>647</c:v>
                </c:pt>
                <c:pt idx="14">
                  <c:v>663</c:v>
                </c:pt>
                <c:pt idx="15">
                  <c:v>657</c:v>
                </c:pt>
                <c:pt idx="16">
                  <c:v>707</c:v>
                </c:pt>
                <c:pt idx="17">
                  <c:v>760</c:v>
                </c:pt>
                <c:pt idx="18">
                  <c:v>678</c:v>
                </c:pt>
                <c:pt idx="19">
                  <c:v>681</c:v>
                </c:pt>
                <c:pt idx="20">
                  <c:v>695</c:v>
                </c:pt>
                <c:pt idx="21">
                  <c:v>655</c:v>
                </c:pt>
                <c:pt idx="22">
                  <c:v>607</c:v>
                </c:pt>
                <c:pt idx="23">
                  <c:v>635</c:v>
                </c:pt>
                <c:pt idx="24">
                  <c:v>641</c:v>
                </c:pt>
                <c:pt idx="25">
                  <c:v>634</c:v>
                </c:pt>
                <c:pt idx="26">
                  <c:v>633</c:v>
                </c:pt>
                <c:pt idx="27">
                  <c:v>630</c:v>
                </c:pt>
                <c:pt idx="28">
                  <c:v>605</c:v>
                </c:pt>
                <c:pt idx="29">
                  <c:v>564</c:v>
                </c:pt>
                <c:pt idx="30">
                  <c:v>571</c:v>
                </c:pt>
                <c:pt idx="31">
                  <c:v>634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'980051'!$F$969:$F$1000</c:f>
              <c:numCache>
                <c:formatCode>0</c:formatCode>
                <c:ptCount val="32"/>
                <c:pt idx="5">
                  <c:v>525.06149196792092</c:v>
                </c:pt>
                <c:pt idx="6">
                  <c:v>528.78909180331368</c:v>
                </c:pt>
                <c:pt idx="7">
                  <c:v>533.26020442204685</c:v>
                </c:pt>
                <c:pt idx="8">
                  <c:v>539.00038665145087</c:v>
                </c:pt>
                <c:pt idx="9">
                  <c:v>546.87851951669779</c:v>
                </c:pt>
                <c:pt idx="10">
                  <c:v>557.55086313851029</c:v>
                </c:pt>
                <c:pt idx="11">
                  <c:v>573.13433127372366</c:v>
                </c:pt>
                <c:pt idx="12">
                  <c:v>593.71948741031383</c:v>
                </c:pt>
                <c:pt idx="13">
                  <c:v>617.57578946903027</c:v>
                </c:pt>
                <c:pt idx="14">
                  <c:v>645.73173100469307</c:v>
                </c:pt>
                <c:pt idx="15">
                  <c:v>673.40951443861979</c:v>
                </c:pt>
                <c:pt idx="16">
                  <c:v>695.74559469491726</c:v>
                </c:pt>
                <c:pt idx="17">
                  <c:v>708.49486104403354</c:v>
                </c:pt>
                <c:pt idx="18">
                  <c:v>710.00705327049332</c:v>
                </c:pt>
                <c:pt idx="19">
                  <c:v>701.14835742961247</c:v>
                </c:pt>
                <c:pt idx="20">
                  <c:v>683.80240144902268</c:v>
                </c:pt>
                <c:pt idx="21">
                  <c:v>662.56148824500281</c:v>
                </c:pt>
                <c:pt idx="22">
                  <c:v>640.72926665557884</c:v>
                </c:pt>
                <c:pt idx="23">
                  <c:v>623.12153780748213</c:v>
                </c:pt>
                <c:pt idx="24">
                  <c:v>611.45861500257865</c:v>
                </c:pt>
                <c:pt idx="25">
                  <c:v>604.31542255861916</c:v>
                </c:pt>
                <c:pt idx="26">
                  <c:v>600.59116096302523</c:v>
                </c:pt>
                <c:pt idx="27">
                  <c:v>599.92505015883387</c:v>
                </c:pt>
                <c:pt idx="28">
                  <c:v>601.07559809086831</c:v>
                </c:pt>
                <c:pt idx="29">
                  <c:v>603.47655402651765</c:v>
                </c:pt>
                <c:pt idx="30">
                  <c:v>606.28351772029987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732096"/>
        <c:axId val="141737984"/>
      </c:scatterChart>
      <c:valAx>
        <c:axId val="141732096"/>
        <c:scaling>
          <c:orientation val="minMax"/>
        </c:scaling>
        <c:axPos val="b"/>
        <c:numFmt formatCode="General" sourceLinked="1"/>
        <c:tickLblPos val="nextTo"/>
        <c:crossAx val="141737984"/>
        <c:crosses val="autoZero"/>
        <c:crossBetween val="midCat"/>
      </c:valAx>
      <c:valAx>
        <c:axId val="141737984"/>
        <c:scaling>
          <c:orientation val="minMax"/>
        </c:scaling>
        <c:axPos val="l"/>
        <c:majorGridlines/>
        <c:numFmt formatCode="General" sourceLinked="1"/>
        <c:tickLblPos val="nextTo"/>
        <c:crossAx val="141732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'980051'!$E$1019:$E$1050</c:f>
              <c:numCache>
                <c:formatCode>General</c:formatCode>
                <c:ptCount val="32"/>
                <c:pt idx="0">
                  <c:v>408</c:v>
                </c:pt>
                <c:pt idx="1">
                  <c:v>411</c:v>
                </c:pt>
                <c:pt idx="2">
                  <c:v>471</c:v>
                </c:pt>
                <c:pt idx="3">
                  <c:v>434</c:v>
                </c:pt>
                <c:pt idx="4">
                  <c:v>483</c:v>
                </c:pt>
                <c:pt idx="5">
                  <c:v>512</c:v>
                </c:pt>
                <c:pt idx="6">
                  <c:v>492</c:v>
                </c:pt>
                <c:pt idx="7">
                  <c:v>549</c:v>
                </c:pt>
                <c:pt idx="8">
                  <c:v>525</c:v>
                </c:pt>
                <c:pt idx="9">
                  <c:v>616</c:v>
                </c:pt>
                <c:pt idx="10">
                  <c:v>574</c:v>
                </c:pt>
                <c:pt idx="11">
                  <c:v>601</c:v>
                </c:pt>
                <c:pt idx="12">
                  <c:v>603</c:v>
                </c:pt>
                <c:pt idx="13">
                  <c:v>607</c:v>
                </c:pt>
                <c:pt idx="14">
                  <c:v>720</c:v>
                </c:pt>
                <c:pt idx="15">
                  <c:v>653</c:v>
                </c:pt>
                <c:pt idx="16">
                  <c:v>663</c:v>
                </c:pt>
                <c:pt idx="17">
                  <c:v>702</c:v>
                </c:pt>
                <c:pt idx="18">
                  <c:v>751</c:v>
                </c:pt>
                <c:pt idx="19">
                  <c:v>718</c:v>
                </c:pt>
                <c:pt idx="20">
                  <c:v>675</c:v>
                </c:pt>
                <c:pt idx="21">
                  <c:v>675</c:v>
                </c:pt>
                <c:pt idx="22">
                  <c:v>663</c:v>
                </c:pt>
                <c:pt idx="23">
                  <c:v>590</c:v>
                </c:pt>
                <c:pt idx="24">
                  <c:v>634</c:v>
                </c:pt>
                <c:pt idx="25">
                  <c:v>660</c:v>
                </c:pt>
                <c:pt idx="26">
                  <c:v>617</c:v>
                </c:pt>
                <c:pt idx="27">
                  <c:v>645</c:v>
                </c:pt>
                <c:pt idx="28">
                  <c:v>616</c:v>
                </c:pt>
                <c:pt idx="29">
                  <c:v>635</c:v>
                </c:pt>
                <c:pt idx="30">
                  <c:v>537</c:v>
                </c:pt>
                <c:pt idx="31">
                  <c:v>638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'980051'!$F$1019:$F$1050</c:f>
              <c:numCache>
                <c:formatCode>0</c:formatCode>
                <c:ptCount val="32"/>
                <c:pt idx="5">
                  <c:v>505.42930264800162</c:v>
                </c:pt>
                <c:pt idx="6">
                  <c:v>516.46301125780815</c:v>
                </c:pt>
                <c:pt idx="7">
                  <c:v>529.88444793212273</c:v>
                </c:pt>
                <c:pt idx="8">
                  <c:v>545.53346849919933</c:v>
                </c:pt>
                <c:pt idx="9">
                  <c:v>563.15921462399729</c:v>
                </c:pt>
                <c:pt idx="10">
                  <c:v>581.68500108309865</c:v>
                </c:pt>
                <c:pt idx="11">
                  <c:v>602.22564734384093</c:v>
                </c:pt>
                <c:pt idx="12">
                  <c:v>622.95133704596537</c:v>
                </c:pt>
                <c:pt idx="13">
                  <c:v>641.99464614745648</c:v>
                </c:pt>
                <c:pt idx="14">
                  <c:v>660.54504480444371</c:v>
                </c:pt>
                <c:pt idx="15">
                  <c:v>676.31635036431908</c:v>
                </c:pt>
                <c:pt idx="16">
                  <c:v>688.12575232535505</c:v>
                </c:pt>
                <c:pt idx="17">
                  <c:v>695.22010499392059</c:v>
                </c:pt>
                <c:pt idx="18">
                  <c:v>697.41969410106185</c:v>
                </c:pt>
                <c:pt idx="19">
                  <c:v>695.2799799264975</c:v>
                </c:pt>
                <c:pt idx="20">
                  <c:v>688.84769703870961</c:v>
                </c:pt>
                <c:pt idx="21">
                  <c:v>679.06951592468272</c:v>
                </c:pt>
                <c:pt idx="22">
                  <c:v>666.39076656224745</c:v>
                </c:pt>
                <c:pt idx="23">
                  <c:v>652.8153648860972</c:v>
                </c:pt>
                <c:pt idx="24">
                  <c:v>640.22225726977297</c:v>
                </c:pt>
                <c:pt idx="25">
                  <c:v>628.55920773684579</c:v>
                </c:pt>
                <c:pt idx="26">
                  <c:v>617.31966572302019</c:v>
                </c:pt>
                <c:pt idx="27">
                  <c:v>607.57143107667389</c:v>
                </c:pt>
                <c:pt idx="28">
                  <c:v>600.98035590144002</c:v>
                </c:pt>
                <c:pt idx="29">
                  <c:v>595.69093718377326</c:v>
                </c:pt>
                <c:pt idx="30">
                  <c:v>592.66865868970592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907840"/>
        <c:axId val="141909376"/>
      </c:scatterChart>
      <c:valAx>
        <c:axId val="141907840"/>
        <c:scaling>
          <c:orientation val="minMax"/>
        </c:scaling>
        <c:axPos val="b"/>
        <c:numFmt formatCode="General" sourceLinked="1"/>
        <c:tickLblPos val="nextTo"/>
        <c:crossAx val="141909376"/>
        <c:crosses val="autoZero"/>
        <c:crossBetween val="midCat"/>
      </c:valAx>
      <c:valAx>
        <c:axId val="141909376"/>
        <c:scaling>
          <c:orientation val="minMax"/>
        </c:scaling>
        <c:axPos val="l"/>
        <c:majorGridlines/>
        <c:numFmt formatCode="General" sourceLinked="1"/>
        <c:tickLblPos val="nextTo"/>
        <c:crossAx val="141907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'980051'!$E$1069:$E$1100</c:f>
              <c:numCache>
                <c:formatCode>General</c:formatCode>
                <c:ptCount val="32"/>
                <c:pt idx="0">
                  <c:v>379</c:v>
                </c:pt>
                <c:pt idx="1">
                  <c:v>407</c:v>
                </c:pt>
                <c:pt idx="2">
                  <c:v>415</c:v>
                </c:pt>
                <c:pt idx="3">
                  <c:v>494</c:v>
                </c:pt>
                <c:pt idx="4">
                  <c:v>478</c:v>
                </c:pt>
                <c:pt idx="5">
                  <c:v>516</c:v>
                </c:pt>
                <c:pt idx="6">
                  <c:v>504</c:v>
                </c:pt>
                <c:pt idx="7">
                  <c:v>523</c:v>
                </c:pt>
                <c:pt idx="8">
                  <c:v>541</c:v>
                </c:pt>
                <c:pt idx="9">
                  <c:v>550</c:v>
                </c:pt>
                <c:pt idx="10">
                  <c:v>576</c:v>
                </c:pt>
                <c:pt idx="11">
                  <c:v>546</c:v>
                </c:pt>
                <c:pt idx="12">
                  <c:v>614</c:v>
                </c:pt>
                <c:pt idx="13">
                  <c:v>674</c:v>
                </c:pt>
                <c:pt idx="14">
                  <c:v>685</c:v>
                </c:pt>
                <c:pt idx="15">
                  <c:v>722</c:v>
                </c:pt>
                <c:pt idx="16">
                  <c:v>715</c:v>
                </c:pt>
                <c:pt idx="17">
                  <c:v>719</c:v>
                </c:pt>
                <c:pt idx="18">
                  <c:v>751</c:v>
                </c:pt>
                <c:pt idx="19">
                  <c:v>705</c:v>
                </c:pt>
                <c:pt idx="20">
                  <c:v>740</c:v>
                </c:pt>
                <c:pt idx="21">
                  <c:v>656</c:v>
                </c:pt>
                <c:pt idx="22">
                  <c:v>685</c:v>
                </c:pt>
                <c:pt idx="23">
                  <c:v>643</c:v>
                </c:pt>
                <c:pt idx="24">
                  <c:v>601</c:v>
                </c:pt>
                <c:pt idx="25">
                  <c:v>588</c:v>
                </c:pt>
                <c:pt idx="26">
                  <c:v>654</c:v>
                </c:pt>
                <c:pt idx="27">
                  <c:v>621</c:v>
                </c:pt>
                <c:pt idx="28">
                  <c:v>632</c:v>
                </c:pt>
                <c:pt idx="29">
                  <c:v>615</c:v>
                </c:pt>
                <c:pt idx="30">
                  <c:v>632</c:v>
                </c:pt>
                <c:pt idx="31">
                  <c:v>654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'980051'!$F$1069:$F$1100</c:f>
              <c:numCache>
                <c:formatCode>0</c:formatCode>
                <c:ptCount val="32"/>
                <c:pt idx="5">
                  <c:v>508.85211777850168</c:v>
                </c:pt>
                <c:pt idx="6">
                  <c:v>514.9528252790094</c:v>
                </c:pt>
                <c:pt idx="7">
                  <c:v>522.55164398401166</c:v>
                </c:pt>
                <c:pt idx="8">
                  <c:v>532.46785026332418</c:v>
                </c:pt>
                <c:pt idx="9">
                  <c:v>545.82163969882947</c:v>
                </c:pt>
                <c:pt idx="10">
                  <c:v>563.05298286154743</c:v>
                </c:pt>
                <c:pt idx="11">
                  <c:v>586.56639429287554</c:v>
                </c:pt>
                <c:pt idx="12">
                  <c:v>615.29769620042157</c:v>
                </c:pt>
                <c:pt idx="13">
                  <c:v>646.0525669378361</c:v>
                </c:pt>
                <c:pt idx="14">
                  <c:v>679.45075656680694</c:v>
                </c:pt>
                <c:pt idx="15">
                  <c:v>709.31380087792411</c:v>
                </c:pt>
                <c:pt idx="16">
                  <c:v>730.57439503485023</c:v>
                </c:pt>
                <c:pt idx="17">
                  <c:v>739.76074476324777</c:v>
                </c:pt>
                <c:pt idx="18">
                  <c:v>736.88949445931019</c:v>
                </c:pt>
                <c:pt idx="19">
                  <c:v>723.41215210489338</c:v>
                </c:pt>
                <c:pt idx="20">
                  <c:v>702.35433779336995</c:v>
                </c:pt>
                <c:pt idx="21">
                  <c:v>678.81516211670714</c:v>
                </c:pt>
                <c:pt idx="22">
                  <c:v>655.95478619585276</c:v>
                </c:pt>
                <c:pt idx="23">
                  <c:v>638.3337814551096</c:v>
                </c:pt>
                <c:pt idx="24">
                  <c:v>627.20084435134868</c:v>
                </c:pt>
                <c:pt idx="25">
                  <c:v>620.87669488373751</c:v>
                </c:pt>
                <c:pt idx="26">
                  <c:v>618.24991329859324</c:v>
                </c:pt>
                <c:pt idx="27">
                  <c:v>618.9039717598888</c:v>
                </c:pt>
                <c:pt idx="28">
                  <c:v>621.31803882595568</c:v>
                </c:pt>
                <c:pt idx="29">
                  <c:v>625.24522458140109</c:v>
                </c:pt>
                <c:pt idx="30">
                  <c:v>629.55373258468603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755136"/>
        <c:axId val="141756672"/>
      </c:scatterChart>
      <c:valAx>
        <c:axId val="141755136"/>
        <c:scaling>
          <c:orientation val="minMax"/>
        </c:scaling>
        <c:axPos val="b"/>
        <c:numFmt formatCode="General" sourceLinked="1"/>
        <c:tickLblPos val="nextTo"/>
        <c:crossAx val="141756672"/>
        <c:crosses val="autoZero"/>
        <c:crossBetween val="midCat"/>
      </c:valAx>
      <c:valAx>
        <c:axId val="141756672"/>
        <c:scaling>
          <c:orientation val="minMax"/>
        </c:scaling>
        <c:axPos val="l"/>
        <c:majorGridlines/>
        <c:numFmt formatCode="General" sourceLinked="1"/>
        <c:tickLblPos val="nextTo"/>
        <c:crossAx val="141755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'980051'!$E$1119:$E$1150</c:f>
              <c:numCache>
                <c:formatCode>General</c:formatCode>
                <c:ptCount val="32"/>
                <c:pt idx="0">
                  <c:v>420</c:v>
                </c:pt>
                <c:pt idx="1">
                  <c:v>403</c:v>
                </c:pt>
                <c:pt idx="2">
                  <c:v>484</c:v>
                </c:pt>
                <c:pt idx="3">
                  <c:v>492</c:v>
                </c:pt>
                <c:pt idx="4">
                  <c:v>476</c:v>
                </c:pt>
                <c:pt idx="5">
                  <c:v>508</c:v>
                </c:pt>
                <c:pt idx="6">
                  <c:v>532</c:v>
                </c:pt>
                <c:pt idx="7">
                  <c:v>568</c:v>
                </c:pt>
                <c:pt idx="8">
                  <c:v>549</c:v>
                </c:pt>
                <c:pt idx="9">
                  <c:v>570</c:v>
                </c:pt>
                <c:pt idx="10">
                  <c:v>626</c:v>
                </c:pt>
                <c:pt idx="11">
                  <c:v>589</c:v>
                </c:pt>
                <c:pt idx="12">
                  <c:v>652</c:v>
                </c:pt>
                <c:pt idx="13">
                  <c:v>660</c:v>
                </c:pt>
                <c:pt idx="14">
                  <c:v>728</c:v>
                </c:pt>
                <c:pt idx="15">
                  <c:v>776</c:v>
                </c:pt>
                <c:pt idx="16">
                  <c:v>791</c:v>
                </c:pt>
                <c:pt idx="17">
                  <c:v>770</c:v>
                </c:pt>
                <c:pt idx="18">
                  <c:v>704</c:v>
                </c:pt>
                <c:pt idx="19">
                  <c:v>688</c:v>
                </c:pt>
                <c:pt idx="20">
                  <c:v>714</c:v>
                </c:pt>
                <c:pt idx="21">
                  <c:v>684</c:v>
                </c:pt>
                <c:pt idx="22">
                  <c:v>668</c:v>
                </c:pt>
                <c:pt idx="23">
                  <c:v>663</c:v>
                </c:pt>
                <c:pt idx="24">
                  <c:v>611</c:v>
                </c:pt>
                <c:pt idx="25">
                  <c:v>662</c:v>
                </c:pt>
                <c:pt idx="26">
                  <c:v>632</c:v>
                </c:pt>
                <c:pt idx="27">
                  <c:v>620</c:v>
                </c:pt>
                <c:pt idx="28">
                  <c:v>627</c:v>
                </c:pt>
                <c:pt idx="29">
                  <c:v>606</c:v>
                </c:pt>
                <c:pt idx="30">
                  <c:v>582</c:v>
                </c:pt>
                <c:pt idx="31">
                  <c:v>632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'980051'!$F$1119:$F$1150</c:f>
              <c:numCache>
                <c:formatCode>0</c:formatCode>
                <c:ptCount val="32"/>
                <c:pt idx="5">
                  <c:v>522.68378064695537</c:v>
                </c:pt>
                <c:pt idx="6">
                  <c:v>530.7447318109073</c:v>
                </c:pt>
                <c:pt idx="7">
                  <c:v>541.69997141410886</c:v>
                </c:pt>
                <c:pt idx="8">
                  <c:v>556.3640576165842</c:v>
                </c:pt>
                <c:pt idx="9">
                  <c:v>575.4158566787271</c:v>
                </c:pt>
                <c:pt idx="10">
                  <c:v>598.20337579476302</c:v>
                </c:pt>
                <c:pt idx="11">
                  <c:v>626.38343542156986</c:v>
                </c:pt>
                <c:pt idx="12">
                  <c:v>657.24907198770597</c:v>
                </c:pt>
                <c:pt idx="13">
                  <c:v>686.87766110000484</c:v>
                </c:pt>
                <c:pt idx="14">
                  <c:v>715.61974368764163</c:v>
                </c:pt>
                <c:pt idx="15">
                  <c:v>738.12904918974664</c:v>
                </c:pt>
                <c:pt idx="16">
                  <c:v>751.1483001941607</c:v>
                </c:pt>
                <c:pt idx="17">
                  <c:v>753.18114047750237</c:v>
                </c:pt>
                <c:pt idx="18">
                  <c:v>745.73116060536893</c:v>
                </c:pt>
                <c:pt idx="19">
                  <c:v>729.76622399940106</c:v>
                </c:pt>
                <c:pt idx="20">
                  <c:v>708.08609581224675</c:v>
                </c:pt>
                <c:pt idx="21">
                  <c:v>684.703973626476</c:v>
                </c:pt>
                <c:pt idx="22">
                  <c:v>661.68321180468365</c:v>
                </c:pt>
                <c:pt idx="23">
                  <c:v>642.95923793568579</c:v>
                </c:pt>
                <c:pt idx="24">
                  <c:v>629.94350206979198</c:v>
                </c:pt>
                <c:pt idx="25">
                  <c:v>621.23903563225474</c:v>
                </c:pt>
                <c:pt idx="26">
                  <c:v>615.84638367863943</c:v>
                </c:pt>
                <c:pt idx="27">
                  <c:v>613.78381482462271</c:v>
                </c:pt>
                <c:pt idx="28">
                  <c:v>614.16765599493397</c:v>
                </c:pt>
                <c:pt idx="29">
                  <c:v>616.22409041186961</c:v>
                </c:pt>
                <c:pt idx="30">
                  <c:v>619.12594503969592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802880"/>
        <c:axId val="141816960"/>
      </c:scatterChart>
      <c:valAx>
        <c:axId val="141802880"/>
        <c:scaling>
          <c:orientation val="minMax"/>
        </c:scaling>
        <c:axPos val="b"/>
        <c:numFmt formatCode="General" sourceLinked="1"/>
        <c:tickLblPos val="nextTo"/>
        <c:crossAx val="141816960"/>
        <c:crosses val="autoZero"/>
        <c:crossBetween val="midCat"/>
      </c:valAx>
      <c:valAx>
        <c:axId val="141816960"/>
        <c:scaling>
          <c:orientation val="minMax"/>
        </c:scaling>
        <c:axPos val="l"/>
        <c:majorGridlines/>
        <c:numFmt formatCode="General" sourceLinked="1"/>
        <c:tickLblPos val="nextTo"/>
        <c:crossAx val="14180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'980051'!$E$1169:$E$1200</c:f>
              <c:numCache>
                <c:formatCode>General</c:formatCode>
                <c:ptCount val="32"/>
                <c:pt idx="0">
                  <c:v>423</c:v>
                </c:pt>
                <c:pt idx="1">
                  <c:v>421</c:v>
                </c:pt>
                <c:pt idx="2">
                  <c:v>487</c:v>
                </c:pt>
                <c:pt idx="3">
                  <c:v>474</c:v>
                </c:pt>
                <c:pt idx="4">
                  <c:v>471</c:v>
                </c:pt>
                <c:pt idx="5">
                  <c:v>510</c:v>
                </c:pt>
                <c:pt idx="6">
                  <c:v>505</c:v>
                </c:pt>
                <c:pt idx="7">
                  <c:v>517</c:v>
                </c:pt>
                <c:pt idx="8">
                  <c:v>554</c:v>
                </c:pt>
                <c:pt idx="9">
                  <c:v>552</c:v>
                </c:pt>
                <c:pt idx="10">
                  <c:v>609</c:v>
                </c:pt>
                <c:pt idx="11">
                  <c:v>602</c:v>
                </c:pt>
                <c:pt idx="12">
                  <c:v>637</c:v>
                </c:pt>
                <c:pt idx="13">
                  <c:v>697</c:v>
                </c:pt>
                <c:pt idx="14">
                  <c:v>767</c:v>
                </c:pt>
                <c:pt idx="15">
                  <c:v>737</c:v>
                </c:pt>
                <c:pt idx="16">
                  <c:v>838</c:v>
                </c:pt>
                <c:pt idx="17">
                  <c:v>788</c:v>
                </c:pt>
                <c:pt idx="18">
                  <c:v>774</c:v>
                </c:pt>
                <c:pt idx="19">
                  <c:v>774</c:v>
                </c:pt>
                <c:pt idx="20">
                  <c:v>707</c:v>
                </c:pt>
                <c:pt idx="21">
                  <c:v>680</c:v>
                </c:pt>
                <c:pt idx="22">
                  <c:v>667</c:v>
                </c:pt>
                <c:pt idx="23">
                  <c:v>643</c:v>
                </c:pt>
                <c:pt idx="24">
                  <c:v>611</c:v>
                </c:pt>
                <c:pt idx="25">
                  <c:v>685</c:v>
                </c:pt>
                <c:pt idx="26">
                  <c:v>626</c:v>
                </c:pt>
                <c:pt idx="27">
                  <c:v>615</c:v>
                </c:pt>
                <c:pt idx="28">
                  <c:v>611</c:v>
                </c:pt>
                <c:pt idx="29">
                  <c:v>605</c:v>
                </c:pt>
                <c:pt idx="30">
                  <c:v>590</c:v>
                </c:pt>
                <c:pt idx="31">
                  <c:v>688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'980051'!$F$1169:$F$1200</c:f>
              <c:numCache>
                <c:formatCode>0</c:formatCode>
                <c:ptCount val="32"/>
                <c:pt idx="5">
                  <c:v>507.15978219192675</c:v>
                </c:pt>
                <c:pt idx="6">
                  <c:v>514.64470105585599</c:v>
                </c:pt>
                <c:pt idx="7">
                  <c:v>524.90951590823886</c:v>
                </c:pt>
                <c:pt idx="8">
                  <c:v>539.25146945807091</c:v>
                </c:pt>
                <c:pt idx="9">
                  <c:v>559.10721149843437</c:v>
                </c:pt>
                <c:pt idx="10">
                  <c:v>584.56374349862665</c:v>
                </c:pt>
                <c:pt idx="11">
                  <c:v>618.28730341922449</c:v>
                </c:pt>
                <c:pt idx="12">
                  <c:v>657.67153531915619</c:v>
                </c:pt>
                <c:pt idx="13">
                  <c:v>697.58321889902345</c:v>
                </c:pt>
                <c:pt idx="14">
                  <c:v>738.09506031408182</c:v>
                </c:pt>
                <c:pt idx="15">
                  <c:v>771.03004618706871</c:v>
                </c:pt>
                <c:pt idx="16">
                  <c:v>790.6669747489168</c:v>
                </c:pt>
                <c:pt idx="17">
                  <c:v>794.01556643368849</c:v>
                </c:pt>
                <c:pt idx="18">
                  <c:v>783.05680393441605</c:v>
                </c:pt>
                <c:pt idx="19">
                  <c:v>759.5098493192811</c:v>
                </c:pt>
                <c:pt idx="20">
                  <c:v>728.10342328992249</c:v>
                </c:pt>
                <c:pt idx="21">
                  <c:v>695.29654344131131</c:v>
                </c:pt>
                <c:pt idx="22">
                  <c:v>664.4562619437728</c:v>
                </c:pt>
                <c:pt idx="23">
                  <c:v>640.88211378381664</c:v>
                </c:pt>
                <c:pt idx="24">
                  <c:v>625.7241742873224</c:v>
                </c:pt>
                <c:pt idx="25">
                  <c:v>616.58172346228025</c:v>
                </c:pt>
                <c:pt idx="26">
                  <c:v>611.86689083031547</c:v>
                </c:pt>
                <c:pt idx="27">
                  <c:v>611.09622496239012</c:v>
                </c:pt>
                <c:pt idx="28">
                  <c:v>612.69388122044086</c:v>
                </c:pt>
                <c:pt idx="29">
                  <c:v>615.99411624565471</c:v>
                </c:pt>
                <c:pt idx="30">
                  <c:v>619.88093662098481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990144"/>
        <c:axId val="142004224"/>
      </c:scatterChart>
      <c:valAx>
        <c:axId val="141990144"/>
        <c:scaling>
          <c:orientation val="minMax"/>
        </c:scaling>
        <c:axPos val="b"/>
        <c:numFmt formatCode="General" sourceLinked="1"/>
        <c:tickLblPos val="nextTo"/>
        <c:crossAx val="142004224"/>
        <c:crosses val="autoZero"/>
        <c:crossBetween val="midCat"/>
      </c:valAx>
      <c:valAx>
        <c:axId val="142004224"/>
        <c:scaling>
          <c:orientation val="minMax"/>
        </c:scaling>
        <c:axPos val="l"/>
        <c:majorGridlines/>
        <c:numFmt formatCode="General" sourceLinked="1"/>
        <c:tickLblPos val="nextTo"/>
        <c:crossAx val="141990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'980051'!$E$1219:$E$1250</c:f>
              <c:numCache>
                <c:formatCode>General</c:formatCode>
                <c:ptCount val="32"/>
                <c:pt idx="0">
                  <c:v>423</c:v>
                </c:pt>
                <c:pt idx="1">
                  <c:v>440</c:v>
                </c:pt>
                <c:pt idx="2">
                  <c:v>449</c:v>
                </c:pt>
                <c:pt idx="3">
                  <c:v>463</c:v>
                </c:pt>
                <c:pt idx="4">
                  <c:v>482</c:v>
                </c:pt>
                <c:pt idx="5">
                  <c:v>497</c:v>
                </c:pt>
                <c:pt idx="6">
                  <c:v>515</c:v>
                </c:pt>
                <c:pt idx="7">
                  <c:v>552</c:v>
                </c:pt>
                <c:pt idx="8">
                  <c:v>525</c:v>
                </c:pt>
                <c:pt idx="9">
                  <c:v>581</c:v>
                </c:pt>
                <c:pt idx="10">
                  <c:v>563</c:v>
                </c:pt>
                <c:pt idx="11">
                  <c:v>583</c:v>
                </c:pt>
                <c:pt idx="12">
                  <c:v>620</c:v>
                </c:pt>
                <c:pt idx="13">
                  <c:v>696</c:v>
                </c:pt>
                <c:pt idx="14">
                  <c:v>726</c:v>
                </c:pt>
                <c:pt idx="15">
                  <c:v>696</c:v>
                </c:pt>
                <c:pt idx="16">
                  <c:v>791</c:v>
                </c:pt>
                <c:pt idx="17">
                  <c:v>808</c:v>
                </c:pt>
                <c:pt idx="18">
                  <c:v>785</c:v>
                </c:pt>
                <c:pt idx="19">
                  <c:v>744</c:v>
                </c:pt>
                <c:pt idx="20">
                  <c:v>746</c:v>
                </c:pt>
                <c:pt idx="21">
                  <c:v>661</c:v>
                </c:pt>
                <c:pt idx="22">
                  <c:v>700</c:v>
                </c:pt>
                <c:pt idx="23">
                  <c:v>648</c:v>
                </c:pt>
                <c:pt idx="24">
                  <c:v>629</c:v>
                </c:pt>
                <c:pt idx="25">
                  <c:v>654</c:v>
                </c:pt>
                <c:pt idx="26">
                  <c:v>582</c:v>
                </c:pt>
                <c:pt idx="27">
                  <c:v>604</c:v>
                </c:pt>
                <c:pt idx="28">
                  <c:v>591</c:v>
                </c:pt>
                <c:pt idx="29">
                  <c:v>595</c:v>
                </c:pt>
                <c:pt idx="30">
                  <c:v>617</c:v>
                </c:pt>
                <c:pt idx="31">
                  <c:v>677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'980051'!$F$1219:$F$1250</c:f>
              <c:numCache>
                <c:formatCode>0</c:formatCode>
                <c:ptCount val="32"/>
                <c:pt idx="5">
                  <c:v>512.08684744454138</c:v>
                </c:pt>
                <c:pt idx="6">
                  <c:v>517.90123080784167</c:v>
                </c:pt>
                <c:pt idx="7">
                  <c:v>525.77063071560337</c:v>
                </c:pt>
                <c:pt idx="8">
                  <c:v>536.76429583700053</c:v>
                </c:pt>
                <c:pt idx="9">
                  <c:v>552.19463183168716</c:v>
                </c:pt>
                <c:pt idx="10">
                  <c:v>572.46577619113305</c:v>
                </c:pt>
                <c:pt idx="11">
                  <c:v>600.23624136802641</c:v>
                </c:pt>
                <c:pt idx="12">
                  <c:v>634.08292865343333</c:v>
                </c:pt>
                <c:pt idx="13">
                  <c:v>670.18358303591242</c:v>
                </c:pt>
                <c:pt idx="14">
                  <c:v>709.33822350196613</c:v>
                </c:pt>
                <c:pt idx="15">
                  <c:v>744.48748302574484</c:v>
                </c:pt>
                <c:pt idx="16">
                  <c:v>769.84654348126287</c:v>
                </c:pt>
                <c:pt idx="17">
                  <c:v>781.25651362981228</c:v>
                </c:pt>
                <c:pt idx="18">
                  <c:v>778.31687070682744</c:v>
                </c:pt>
                <c:pt idx="19">
                  <c:v>762.22345685490052</c:v>
                </c:pt>
                <c:pt idx="20">
                  <c:v>735.85499609794374</c:v>
                </c:pt>
                <c:pt idx="21">
                  <c:v>704.90385257522576</c:v>
                </c:pt>
                <c:pt idx="22">
                  <c:v>672.95951837115445</c:v>
                </c:pt>
                <c:pt idx="23">
                  <c:v>646.2472394743462</c:v>
                </c:pt>
                <c:pt idx="24">
                  <c:v>627.3555130334347</c:v>
                </c:pt>
                <c:pt idx="25">
                  <c:v>614.50284999768598</c:v>
                </c:pt>
                <c:pt idx="26">
                  <c:v>606.22842547453956</c:v>
                </c:pt>
                <c:pt idx="27">
                  <c:v>602.48179384472348</c:v>
                </c:pt>
                <c:pt idx="28">
                  <c:v>602.1064755237835</c:v>
                </c:pt>
                <c:pt idx="29">
                  <c:v>603.72883555880435</c:v>
                </c:pt>
                <c:pt idx="30">
                  <c:v>606.4055707864984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086528"/>
        <c:axId val="142088064"/>
      </c:scatterChart>
      <c:valAx>
        <c:axId val="142086528"/>
        <c:scaling>
          <c:orientation val="minMax"/>
        </c:scaling>
        <c:axPos val="b"/>
        <c:numFmt formatCode="General" sourceLinked="1"/>
        <c:tickLblPos val="nextTo"/>
        <c:crossAx val="142088064"/>
        <c:crosses val="autoZero"/>
        <c:crossBetween val="midCat"/>
      </c:valAx>
      <c:valAx>
        <c:axId val="142088064"/>
        <c:scaling>
          <c:orientation val="minMax"/>
        </c:scaling>
        <c:axPos val="l"/>
        <c:majorGridlines/>
        <c:numFmt formatCode="General" sourceLinked="1"/>
        <c:tickLblPos val="nextTo"/>
        <c:crossAx val="142086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'980051'!$E$1269:$E$1300</c:f>
              <c:numCache>
                <c:formatCode>General</c:formatCode>
                <c:ptCount val="32"/>
                <c:pt idx="0">
                  <c:v>467</c:v>
                </c:pt>
                <c:pt idx="1">
                  <c:v>424</c:v>
                </c:pt>
                <c:pt idx="2">
                  <c:v>457</c:v>
                </c:pt>
                <c:pt idx="3">
                  <c:v>471</c:v>
                </c:pt>
                <c:pt idx="4">
                  <c:v>494</c:v>
                </c:pt>
                <c:pt idx="5">
                  <c:v>515</c:v>
                </c:pt>
                <c:pt idx="6">
                  <c:v>528</c:v>
                </c:pt>
                <c:pt idx="7">
                  <c:v>521</c:v>
                </c:pt>
                <c:pt idx="8">
                  <c:v>528</c:v>
                </c:pt>
                <c:pt idx="9">
                  <c:v>559</c:v>
                </c:pt>
                <c:pt idx="10">
                  <c:v>616</c:v>
                </c:pt>
                <c:pt idx="11">
                  <c:v>631</c:v>
                </c:pt>
                <c:pt idx="12">
                  <c:v>678</c:v>
                </c:pt>
                <c:pt idx="13">
                  <c:v>631</c:v>
                </c:pt>
                <c:pt idx="14">
                  <c:v>746</c:v>
                </c:pt>
                <c:pt idx="15">
                  <c:v>747</c:v>
                </c:pt>
                <c:pt idx="16">
                  <c:v>732</c:v>
                </c:pt>
                <c:pt idx="17">
                  <c:v>805</c:v>
                </c:pt>
                <c:pt idx="18">
                  <c:v>763</c:v>
                </c:pt>
                <c:pt idx="19">
                  <c:v>709</c:v>
                </c:pt>
                <c:pt idx="20">
                  <c:v>739</c:v>
                </c:pt>
                <c:pt idx="21">
                  <c:v>696</c:v>
                </c:pt>
                <c:pt idx="22">
                  <c:v>648</c:v>
                </c:pt>
                <c:pt idx="23">
                  <c:v>629</c:v>
                </c:pt>
                <c:pt idx="24">
                  <c:v>604</c:v>
                </c:pt>
                <c:pt idx="25">
                  <c:v>650</c:v>
                </c:pt>
                <c:pt idx="26">
                  <c:v>660</c:v>
                </c:pt>
                <c:pt idx="27">
                  <c:v>597</c:v>
                </c:pt>
                <c:pt idx="28">
                  <c:v>628</c:v>
                </c:pt>
                <c:pt idx="29">
                  <c:v>626</c:v>
                </c:pt>
                <c:pt idx="30">
                  <c:v>639</c:v>
                </c:pt>
                <c:pt idx="31">
                  <c:v>648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'980051'!$F$1269:$F$1300</c:f>
              <c:numCache>
                <c:formatCode>0</c:formatCode>
                <c:ptCount val="32"/>
                <c:pt idx="5">
                  <c:v>512.19184172528401</c:v>
                </c:pt>
                <c:pt idx="6">
                  <c:v>520.15113884323239</c:v>
                </c:pt>
                <c:pt idx="7">
                  <c:v>530.78533341933371</c:v>
                </c:pt>
                <c:pt idx="8">
                  <c:v>545.14950502318095</c:v>
                </c:pt>
                <c:pt idx="9">
                  <c:v>564.33132357116972</c:v>
                </c:pt>
                <c:pt idx="10">
                  <c:v>588.0976342454702</c:v>
                </c:pt>
                <c:pt idx="11">
                  <c:v>618.59289696186875</c:v>
                </c:pt>
                <c:pt idx="12">
                  <c:v>653.16553076751711</c:v>
                </c:pt>
                <c:pt idx="13">
                  <c:v>687.28818095201416</c:v>
                </c:pt>
                <c:pt idx="14">
                  <c:v>721.07081926658145</c:v>
                </c:pt>
                <c:pt idx="15">
                  <c:v>747.82156669280175</c:v>
                </c:pt>
                <c:pt idx="16">
                  <c:v>763.20707651805162</c:v>
                </c:pt>
                <c:pt idx="17">
                  <c:v>765.23807706557727</c:v>
                </c:pt>
                <c:pt idx="18">
                  <c:v>755.91074366908947</c:v>
                </c:pt>
                <c:pt idx="19">
                  <c:v>736.74103620051574</c:v>
                </c:pt>
                <c:pt idx="20">
                  <c:v>711.63977527706606</c:v>
                </c:pt>
                <c:pt idx="21">
                  <c:v>685.73417925703268</c:v>
                </c:pt>
                <c:pt idx="22">
                  <c:v>661.64530792949904</c:v>
                </c:pt>
                <c:pt idx="23">
                  <c:v>643.4869491381528</c:v>
                </c:pt>
                <c:pt idx="24">
                  <c:v>632.0828389991284</c:v>
                </c:pt>
                <c:pt idx="25">
                  <c:v>625.54277192128507</c:v>
                </c:pt>
                <c:pt idx="26">
                  <c:v>622.69269806949194</c:v>
                </c:pt>
                <c:pt idx="27">
                  <c:v>623.14480918877621</c:v>
                </c:pt>
                <c:pt idx="28">
                  <c:v>625.43600052728743</c:v>
                </c:pt>
                <c:pt idx="29">
                  <c:v>629.29621446454712</c:v>
                </c:pt>
                <c:pt idx="30">
                  <c:v>633.6043050524022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167040"/>
        <c:axId val="142172928"/>
      </c:scatterChart>
      <c:valAx>
        <c:axId val="142167040"/>
        <c:scaling>
          <c:orientation val="minMax"/>
        </c:scaling>
        <c:axPos val="b"/>
        <c:numFmt formatCode="General" sourceLinked="1"/>
        <c:tickLblPos val="nextTo"/>
        <c:crossAx val="142172928"/>
        <c:crosses val="autoZero"/>
        <c:crossBetween val="midCat"/>
      </c:valAx>
      <c:valAx>
        <c:axId val="142172928"/>
        <c:scaling>
          <c:orientation val="minMax"/>
        </c:scaling>
        <c:axPos val="l"/>
        <c:majorGridlines/>
        <c:numFmt formatCode="General" sourceLinked="1"/>
        <c:tickLblPos val="nextTo"/>
        <c:crossAx val="142167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'980051'!$E$1319:$E$1350</c:f>
              <c:numCache>
                <c:formatCode>General</c:formatCode>
                <c:ptCount val="32"/>
                <c:pt idx="0">
                  <c:v>414</c:v>
                </c:pt>
                <c:pt idx="1">
                  <c:v>455</c:v>
                </c:pt>
                <c:pt idx="2">
                  <c:v>440</c:v>
                </c:pt>
                <c:pt idx="3">
                  <c:v>487</c:v>
                </c:pt>
                <c:pt idx="4">
                  <c:v>514</c:v>
                </c:pt>
                <c:pt idx="5">
                  <c:v>523</c:v>
                </c:pt>
                <c:pt idx="6">
                  <c:v>557</c:v>
                </c:pt>
                <c:pt idx="7">
                  <c:v>541</c:v>
                </c:pt>
                <c:pt idx="8">
                  <c:v>542</c:v>
                </c:pt>
                <c:pt idx="9">
                  <c:v>547</c:v>
                </c:pt>
                <c:pt idx="10">
                  <c:v>585</c:v>
                </c:pt>
                <c:pt idx="11">
                  <c:v>602</c:v>
                </c:pt>
                <c:pt idx="12">
                  <c:v>684</c:v>
                </c:pt>
                <c:pt idx="13">
                  <c:v>649</c:v>
                </c:pt>
                <c:pt idx="14">
                  <c:v>710</c:v>
                </c:pt>
                <c:pt idx="15">
                  <c:v>776</c:v>
                </c:pt>
                <c:pt idx="16">
                  <c:v>710</c:v>
                </c:pt>
                <c:pt idx="17">
                  <c:v>794</c:v>
                </c:pt>
                <c:pt idx="18">
                  <c:v>763</c:v>
                </c:pt>
                <c:pt idx="19">
                  <c:v>733</c:v>
                </c:pt>
                <c:pt idx="20">
                  <c:v>707</c:v>
                </c:pt>
                <c:pt idx="21">
                  <c:v>678</c:v>
                </c:pt>
                <c:pt idx="22">
                  <c:v>679</c:v>
                </c:pt>
                <c:pt idx="23">
                  <c:v>624</c:v>
                </c:pt>
                <c:pt idx="24">
                  <c:v>679</c:v>
                </c:pt>
                <c:pt idx="25">
                  <c:v>611</c:v>
                </c:pt>
                <c:pt idx="26">
                  <c:v>637</c:v>
                </c:pt>
                <c:pt idx="27">
                  <c:v>605</c:v>
                </c:pt>
                <c:pt idx="28">
                  <c:v>631</c:v>
                </c:pt>
                <c:pt idx="29">
                  <c:v>585</c:v>
                </c:pt>
                <c:pt idx="30">
                  <c:v>581</c:v>
                </c:pt>
                <c:pt idx="31">
                  <c:v>666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'980051'!$F$1319:$F$1350</c:f>
              <c:numCache>
                <c:formatCode>0</c:formatCode>
                <c:ptCount val="32"/>
                <c:pt idx="5">
                  <c:v>526.35811620835022</c:v>
                </c:pt>
                <c:pt idx="6">
                  <c:v>532.50397273298256</c:v>
                </c:pt>
                <c:pt idx="7">
                  <c:v>540.99539265755698</c:v>
                </c:pt>
                <c:pt idx="8">
                  <c:v>552.73535470629042</c:v>
                </c:pt>
                <c:pt idx="9">
                  <c:v>568.6551818111999</c:v>
                </c:pt>
                <c:pt idx="10">
                  <c:v>588.62504520370635</c:v>
                </c:pt>
                <c:pt idx="11">
                  <c:v>614.62293529921283</c:v>
                </c:pt>
                <c:pt idx="12">
                  <c:v>644.71897978608524</c:v>
                </c:pt>
                <c:pt idx="13">
                  <c:v>675.33409297413618</c:v>
                </c:pt>
                <c:pt idx="14">
                  <c:v>707.0888788215932</c:v>
                </c:pt>
                <c:pt idx="15">
                  <c:v>734.33543253783932</c:v>
                </c:pt>
                <c:pt idx="16">
                  <c:v>752.95985649437762</c:v>
                </c:pt>
                <c:pt idx="17">
                  <c:v>760.30305610288701</c:v>
                </c:pt>
                <c:pt idx="18">
                  <c:v>756.61422900064383</c:v>
                </c:pt>
                <c:pt idx="19">
                  <c:v>742.79657513199459</c:v>
                </c:pt>
                <c:pt idx="20">
                  <c:v>721.10247551245254</c:v>
                </c:pt>
                <c:pt idx="21">
                  <c:v>695.77254325514616</c:v>
                </c:pt>
                <c:pt idx="22">
                  <c:v>669.31528955441422</c:v>
                </c:pt>
                <c:pt idx="23">
                  <c:v>646.62766746880686</c:v>
                </c:pt>
                <c:pt idx="24">
                  <c:v>629.9924869862557</c:v>
                </c:pt>
                <c:pt idx="25">
                  <c:v>618.11483931051202</c:v>
                </c:pt>
                <c:pt idx="26">
                  <c:v>609.87748511082259</c:v>
                </c:pt>
                <c:pt idx="27">
                  <c:v>605.50484723698685</c:v>
                </c:pt>
                <c:pt idx="28">
                  <c:v>604.35167913997827</c:v>
                </c:pt>
                <c:pt idx="29">
                  <c:v>605.06523932448965</c:v>
                </c:pt>
                <c:pt idx="30">
                  <c:v>606.95877878446584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206848"/>
        <c:axId val="142208384"/>
      </c:scatterChart>
      <c:valAx>
        <c:axId val="142206848"/>
        <c:scaling>
          <c:orientation val="minMax"/>
        </c:scaling>
        <c:axPos val="b"/>
        <c:numFmt formatCode="General" sourceLinked="1"/>
        <c:tickLblPos val="nextTo"/>
        <c:crossAx val="142208384"/>
        <c:crosses val="autoZero"/>
        <c:crossBetween val="midCat"/>
      </c:valAx>
      <c:valAx>
        <c:axId val="142208384"/>
        <c:scaling>
          <c:orientation val="minMax"/>
        </c:scaling>
        <c:axPos val="l"/>
        <c:majorGridlines/>
        <c:numFmt formatCode="General" sourceLinked="1"/>
        <c:tickLblPos val="nextTo"/>
        <c:crossAx val="14220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'980051'!$E$1369:$E$1400</c:f>
              <c:numCache>
                <c:formatCode>General</c:formatCode>
                <c:ptCount val="32"/>
                <c:pt idx="0">
                  <c:v>437</c:v>
                </c:pt>
                <c:pt idx="1">
                  <c:v>485</c:v>
                </c:pt>
                <c:pt idx="2">
                  <c:v>464</c:v>
                </c:pt>
                <c:pt idx="3">
                  <c:v>489</c:v>
                </c:pt>
                <c:pt idx="4">
                  <c:v>488</c:v>
                </c:pt>
                <c:pt idx="5">
                  <c:v>487</c:v>
                </c:pt>
                <c:pt idx="6">
                  <c:v>527</c:v>
                </c:pt>
                <c:pt idx="7">
                  <c:v>546</c:v>
                </c:pt>
                <c:pt idx="8">
                  <c:v>569</c:v>
                </c:pt>
                <c:pt idx="9">
                  <c:v>571</c:v>
                </c:pt>
                <c:pt idx="10">
                  <c:v>574</c:v>
                </c:pt>
                <c:pt idx="11">
                  <c:v>601</c:v>
                </c:pt>
                <c:pt idx="12">
                  <c:v>583</c:v>
                </c:pt>
                <c:pt idx="13">
                  <c:v>645</c:v>
                </c:pt>
                <c:pt idx="14">
                  <c:v>701</c:v>
                </c:pt>
                <c:pt idx="15">
                  <c:v>685</c:v>
                </c:pt>
                <c:pt idx="16">
                  <c:v>708</c:v>
                </c:pt>
                <c:pt idx="17">
                  <c:v>746</c:v>
                </c:pt>
                <c:pt idx="18">
                  <c:v>763</c:v>
                </c:pt>
                <c:pt idx="19">
                  <c:v>702</c:v>
                </c:pt>
                <c:pt idx="20">
                  <c:v>664</c:v>
                </c:pt>
                <c:pt idx="21">
                  <c:v>713</c:v>
                </c:pt>
                <c:pt idx="22">
                  <c:v>686</c:v>
                </c:pt>
                <c:pt idx="23">
                  <c:v>603</c:v>
                </c:pt>
                <c:pt idx="24">
                  <c:v>649</c:v>
                </c:pt>
                <c:pt idx="25">
                  <c:v>685</c:v>
                </c:pt>
                <c:pt idx="26">
                  <c:v>565</c:v>
                </c:pt>
                <c:pt idx="27">
                  <c:v>606</c:v>
                </c:pt>
                <c:pt idx="28">
                  <c:v>621</c:v>
                </c:pt>
                <c:pt idx="29">
                  <c:v>614</c:v>
                </c:pt>
                <c:pt idx="30">
                  <c:v>661</c:v>
                </c:pt>
                <c:pt idx="31">
                  <c:v>676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'980051'!$F$1369:$F$1400</c:f>
              <c:numCache>
                <c:formatCode>0</c:formatCode>
                <c:ptCount val="32"/>
                <c:pt idx="5">
                  <c:v>519.0983934104795</c:v>
                </c:pt>
                <c:pt idx="6">
                  <c:v>525.03769020728214</c:v>
                </c:pt>
                <c:pt idx="7">
                  <c:v>532.57015501897786</c:v>
                </c:pt>
                <c:pt idx="8">
                  <c:v>542.41055508667057</c:v>
                </c:pt>
                <c:pt idx="9">
                  <c:v>555.44337312879372</c:v>
                </c:pt>
                <c:pt idx="10">
                  <c:v>571.81548950088211</c:v>
                </c:pt>
                <c:pt idx="11">
                  <c:v>593.4959371690062</c:v>
                </c:pt>
                <c:pt idx="12">
                  <c:v>619.26138212153182</c:v>
                </c:pt>
                <c:pt idx="13">
                  <c:v>646.27813380679709</c:v>
                </c:pt>
                <c:pt idx="14">
                  <c:v>675.2853268651611</c:v>
                </c:pt>
                <c:pt idx="15">
                  <c:v>701.28382631904606</c:v>
                </c:pt>
                <c:pt idx="16">
                  <c:v>720.33444415502322</c:v>
                </c:pt>
                <c:pt idx="17">
                  <c:v>729.65892725384231</c:v>
                </c:pt>
                <c:pt idx="18">
                  <c:v>728.9645800942377</c:v>
                </c:pt>
                <c:pt idx="19">
                  <c:v>719.30937078635782</c:v>
                </c:pt>
                <c:pt idx="20">
                  <c:v>702.60091181751955</c:v>
                </c:pt>
                <c:pt idx="21">
                  <c:v>682.68342953180047</c:v>
                </c:pt>
                <c:pt idx="22">
                  <c:v>662.06892757366279</c:v>
                </c:pt>
                <c:pt idx="23">
                  <c:v>644.95354483398421</c:v>
                </c:pt>
                <c:pt idx="24">
                  <c:v>633.09763414133329</c:v>
                </c:pt>
                <c:pt idx="25">
                  <c:v>625.39697514061743</c:v>
                </c:pt>
                <c:pt idx="26">
                  <c:v>621.01109392891692</c:v>
                </c:pt>
                <c:pt idx="27">
                  <c:v>619.91301728356439</c:v>
                </c:pt>
                <c:pt idx="28">
                  <c:v>621.04025948197545</c:v>
                </c:pt>
                <c:pt idx="29">
                  <c:v>623.81484957114674</c:v>
                </c:pt>
                <c:pt idx="30">
                  <c:v>627.28157704045952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074624"/>
        <c:axId val="142076160"/>
      </c:scatterChart>
      <c:valAx>
        <c:axId val="142074624"/>
        <c:scaling>
          <c:orientation val="minMax"/>
        </c:scaling>
        <c:axPos val="b"/>
        <c:numFmt formatCode="General" sourceLinked="1"/>
        <c:tickLblPos val="nextTo"/>
        <c:crossAx val="142076160"/>
        <c:crosses val="autoZero"/>
        <c:crossBetween val="midCat"/>
      </c:valAx>
      <c:valAx>
        <c:axId val="142076160"/>
        <c:scaling>
          <c:orientation val="minMax"/>
        </c:scaling>
        <c:axPos val="l"/>
        <c:majorGridlines/>
        <c:numFmt formatCode="General" sourceLinked="1"/>
        <c:tickLblPos val="nextTo"/>
        <c:crossAx val="142074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'980051'!$E$1419:$E$1450</c:f>
              <c:numCache>
                <c:formatCode>General</c:formatCode>
                <c:ptCount val="32"/>
                <c:pt idx="0">
                  <c:v>492</c:v>
                </c:pt>
                <c:pt idx="1">
                  <c:v>452</c:v>
                </c:pt>
                <c:pt idx="2">
                  <c:v>429</c:v>
                </c:pt>
                <c:pt idx="3">
                  <c:v>457</c:v>
                </c:pt>
                <c:pt idx="4">
                  <c:v>467</c:v>
                </c:pt>
                <c:pt idx="5">
                  <c:v>483</c:v>
                </c:pt>
                <c:pt idx="6">
                  <c:v>528</c:v>
                </c:pt>
                <c:pt idx="7">
                  <c:v>511</c:v>
                </c:pt>
                <c:pt idx="8">
                  <c:v>554</c:v>
                </c:pt>
                <c:pt idx="9">
                  <c:v>554</c:v>
                </c:pt>
                <c:pt idx="10">
                  <c:v>582</c:v>
                </c:pt>
                <c:pt idx="11">
                  <c:v>572</c:v>
                </c:pt>
                <c:pt idx="12">
                  <c:v>613</c:v>
                </c:pt>
                <c:pt idx="13">
                  <c:v>676</c:v>
                </c:pt>
                <c:pt idx="14">
                  <c:v>678</c:v>
                </c:pt>
                <c:pt idx="15">
                  <c:v>671</c:v>
                </c:pt>
                <c:pt idx="16">
                  <c:v>810</c:v>
                </c:pt>
                <c:pt idx="17">
                  <c:v>798</c:v>
                </c:pt>
                <c:pt idx="18">
                  <c:v>790</c:v>
                </c:pt>
                <c:pt idx="19">
                  <c:v>751</c:v>
                </c:pt>
                <c:pt idx="20">
                  <c:v>746</c:v>
                </c:pt>
                <c:pt idx="21">
                  <c:v>685</c:v>
                </c:pt>
                <c:pt idx="22">
                  <c:v>623</c:v>
                </c:pt>
                <c:pt idx="23">
                  <c:v>615</c:v>
                </c:pt>
                <c:pt idx="24">
                  <c:v>621</c:v>
                </c:pt>
                <c:pt idx="25">
                  <c:v>597</c:v>
                </c:pt>
                <c:pt idx="26">
                  <c:v>632</c:v>
                </c:pt>
                <c:pt idx="27">
                  <c:v>619</c:v>
                </c:pt>
                <c:pt idx="28">
                  <c:v>616</c:v>
                </c:pt>
                <c:pt idx="29">
                  <c:v>630</c:v>
                </c:pt>
                <c:pt idx="30">
                  <c:v>588</c:v>
                </c:pt>
                <c:pt idx="31">
                  <c:v>566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'980051'!$F$1419:$F$1450</c:f>
              <c:numCache>
                <c:formatCode>0</c:formatCode>
                <c:ptCount val="32"/>
                <c:pt idx="5">
                  <c:v>516.76696707304393</c:v>
                </c:pt>
                <c:pt idx="6">
                  <c:v>521.17853711804253</c:v>
                </c:pt>
                <c:pt idx="7">
                  <c:v>526.28462784998646</c:v>
                </c:pt>
                <c:pt idx="8">
                  <c:v>532.75623424518517</c:v>
                </c:pt>
                <c:pt idx="9">
                  <c:v>541.9435322489345</c:v>
                </c:pt>
                <c:pt idx="10">
                  <c:v>555.30622119277564</c:v>
                </c:pt>
                <c:pt idx="11">
                  <c:v>576.56945382728293</c:v>
                </c:pt>
                <c:pt idx="12">
                  <c:v>607.04142873279568</c:v>
                </c:pt>
                <c:pt idx="13">
                  <c:v>644.62373461679135</c:v>
                </c:pt>
                <c:pt idx="14">
                  <c:v>690.74005211168412</c:v>
                </c:pt>
                <c:pt idx="15">
                  <c:v>736.38929271312429</c:v>
                </c:pt>
                <c:pt idx="16">
                  <c:v>771.44234263524561</c:v>
                </c:pt>
                <c:pt idx="17">
                  <c:v>787.35918560641051</c:v>
                </c:pt>
                <c:pt idx="18">
                  <c:v>782.34424632622699</c:v>
                </c:pt>
                <c:pt idx="19">
                  <c:v>758.72380685370126</c:v>
                </c:pt>
                <c:pt idx="20">
                  <c:v>722.86681278452147</c:v>
                </c:pt>
                <c:pt idx="21">
                  <c:v>684.93570798209203</c:v>
                </c:pt>
                <c:pt idx="22">
                  <c:v>651.0215648263578</c:v>
                </c:pt>
                <c:pt idx="23">
                  <c:v>627.63872944195339</c:v>
                </c:pt>
                <c:pt idx="24">
                  <c:v>614.77532765995147</c:v>
                </c:pt>
                <c:pt idx="25">
                  <c:v>608.70882787725304</c:v>
                </c:pt>
                <c:pt idx="26">
                  <c:v>607.14107595770122</c:v>
                </c:pt>
                <c:pt idx="27">
                  <c:v>608.7703979175069</c:v>
                </c:pt>
                <c:pt idx="28">
                  <c:v>611.59087060331183</c:v>
                </c:pt>
                <c:pt idx="29">
                  <c:v>615.4802720332674</c:v>
                </c:pt>
                <c:pt idx="30">
                  <c:v>619.41022975539863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248960"/>
        <c:axId val="142254848"/>
      </c:scatterChart>
      <c:valAx>
        <c:axId val="142248960"/>
        <c:scaling>
          <c:orientation val="minMax"/>
        </c:scaling>
        <c:axPos val="b"/>
        <c:numFmt formatCode="General" sourceLinked="1"/>
        <c:tickLblPos val="nextTo"/>
        <c:crossAx val="142254848"/>
        <c:crosses val="autoZero"/>
        <c:crossBetween val="midCat"/>
      </c:valAx>
      <c:valAx>
        <c:axId val="142254848"/>
        <c:scaling>
          <c:orientation val="minMax"/>
        </c:scaling>
        <c:axPos val="l"/>
        <c:majorGridlines/>
        <c:numFmt formatCode="General" sourceLinked="1"/>
        <c:tickLblPos val="nextTo"/>
        <c:crossAx val="142248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'980051'!$E$119:$E$150</c:f>
              <c:numCache>
                <c:formatCode>General</c:formatCode>
                <c:ptCount val="32"/>
                <c:pt idx="0">
                  <c:v>438</c:v>
                </c:pt>
                <c:pt idx="1">
                  <c:v>411</c:v>
                </c:pt>
                <c:pt idx="2">
                  <c:v>456</c:v>
                </c:pt>
                <c:pt idx="3">
                  <c:v>453</c:v>
                </c:pt>
                <c:pt idx="4">
                  <c:v>476</c:v>
                </c:pt>
                <c:pt idx="5">
                  <c:v>537</c:v>
                </c:pt>
                <c:pt idx="6">
                  <c:v>493</c:v>
                </c:pt>
                <c:pt idx="7">
                  <c:v>546</c:v>
                </c:pt>
                <c:pt idx="8">
                  <c:v>538</c:v>
                </c:pt>
                <c:pt idx="9">
                  <c:v>571</c:v>
                </c:pt>
                <c:pt idx="10">
                  <c:v>601</c:v>
                </c:pt>
                <c:pt idx="11">
                  <c:v>596</c:v>
                </c:pt>
                <c:pt idx="12">
                  <c:v>676</c:v>
                </c:pt>
                <c:pt idx="13">
                  <c:v>696</c:v>
                </c:pt>
                <c:pt idx="14">
                  <c:v>782</c:v>
                </c:pt>
                <c:pt idx="15">
                  <c:v>806</c:v>
                </c:pt>
                <c:pt idx="16">
                  <c:v>838</c:v>
                </c:pt>
                <c:pt idx="17">
                  <c:v>791</c:v>
                </c:pt>
                <c:pt idx="18">
                  <c:v>754</c:v>
                </c:pt>
                <c:pt idx="19">
                  <c:v>733</c:v>
                </c:pt>
                <c:pt idx="20">
                  <c:v>723</c:v>
                </c:pt>
                <c:pt idx="21">
                  <c:v>634</c:v>
                </c:pt>
                <c:pt idx="22">
                  <c:v>650</c:v>
                </c:pt>
                <c:pt idx="23">
                  <c:v>622</c:v>
                </c:pt>
                <c:pt idx="24">
                  <c:v>613</c:v>
                </c:pt>
                <c:pt idx="25">
                  <c:v>620</c:v>
                </c:pt>
                <c:pt idx="26">
                  <c:v>640</c:v>
                </c:pt>
                <c:pt idx="27">
                  <c:v>614</c:v>
                </c:pt>
                <c:pt idx="28">
                  <c:v>607</c:v>
                </c:pt>
                <c:pt idx="29">
                  <c:v>542</c:v>
                </c:pt>
                <c:pt idx="30">
                  <c:v>658</c:v>
                </c:pt>
                <c:pt idx="31">
                  <c:v>650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'980051'!$F$119:$F$150</c:f>
              <c:numCache>
                <c:formatCode>0</c:formatCode>
                <c:ptCount val="32"/>
                <c:pt idx="5">
                  <c:v>519.77272491730821</c:v>
                </c:pt>
                <c:pt idx="6">
                  <c:v>525.25794261572241</c:v>
                </c:pt>
                <c:pt idx="7">
                  <c:v>532.83192892877059</c:v>
                </c:pt>
                <c:pt idx="8">
                  <c:v>544.16213281223315</c:v>
                </c:pt>
                <c:pt idx="9">
                  <c:v>561.58869221012037</c:v>
                </c:pt>
                <c:pt idx="10">
                  <c:v>586.48880143756071</c:v>
                </c:pt>
                <c:pt idx="11">
                  <c:v>622.76069668783498</c:v>
                </c:pt>
                <c:pt idx="12">
                  <c:v>668.2188638329626</c:v>
                </c:pt>
                <c:pt idx="13">
                  <c:v>715.94264296884876</c:v>
                </c:pt>
                <c:pt idx="14">
                  <c:v>763.89985818410241</c:v>
                </c:pt>
                <c:pt idx="15">
                  <c:v>799.4107749106488</c:v>
                </c:pt>
                <c:pt idx="16">
                  <c:v>813.76719606692984</c:v>
                </c:pt>
                <c:pt idx="17">
                  <c:v>804.2939661419706</c:v>
                </c:pt>
                <c:pt idx="18">
                  <c:v>777.77387194586117</c:v>
                </c:pt>
                <c:pt idx="19">
                  <c:v>738.36219667377441</c:v>
                </c:pt>
                <c:pt idx="20">
                  <c:v>695.96703639462919</c:v>
                </c:pt>
                <c:pt idx="21">
                  <c:v>659.52124550204326</c:v>
                </c:pt>
                <c:pt idx="22">
                  <c:v>631.84393034164225</c:v>
                </c:pt>
                <c:pt idx="23">
                  <c:v>615.50541694208073</c:v>
                </c:pt>
                <c:pt idx="24">
                  <c:v>608.03450498880204</c:v>
                </c:pt>
                <c:pt idx="25">
                  <c:v>605.63672357040332</c:v>
                </c:pt>
                <c:pt idx="26">
                  <c:v>606.40920419637882</c:v>
                </c:pt>
                <c:pt idx="27">
                  <c:v>609.23057251510079</c:v>
                </c:pt>
                <c:pt idx="28">
                  <c:v>612.48750319086582</c:v>
                </c:pt>
                <c:pt idx="29">
                  <c:v>616.54434498032128</c:v>
                </c:pt>
                <c:pt idx="30">
                  <c:v>620.49700981861906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724864"/>
        <c:axId val="140771712"/>
      </c:scatterChart>
      <c:valAx>
        <c:axId val="140724864"/>
        <c:scaling>
          <c:orientation val="minMax"/>
        </c:scaling>
        <c:axPos val="b"/>
        <c:numFmt formatCode="General" sourceLinked="1"/>
        <c:tickLblPos val="nextTo"/>
        <c:crossAx val="140771712"/>
        <c:crosses val="autoZero"/>
        <c:crossBetween val="midCat"/>
      </c:valAx>
      <c:valAx>
        <c:axId val="140771712"/>
        <c:scaling>
          <c:orientation val="minMax"/>
        </c:scaling>
        <c:axPos val="l"/>
        <c:majorGridlines/>
        <c:numFmt formatCode="General" sourceLinked="1"/>
        <c:tickLblPos val="nextTo"/>
        <c:crossAx val="140724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'980051'!$E$1469:$E$1500</c:f>
              <c:numCache>
                <c:formatCode>General</c:formatCode>
                <c:ptCount val="32"/>
                <c:pt idx="0">
                  <c:v>404</c:v>
                </c:pt>
                <c:pt idx="1">
                  <c:v>397</c:v>
                </c:pt>
                <c:pt idx="2">
                  <c:v>394</c:v>
                </c:pt>
                <c:pt idx="3">
                  <c:v>471</c:v>
                </c:pt>
                <c:pt idx="4">
                  <c:v>460</c:v>
                </c:pt>
                <c:pt idx="5">
                  <c:v>532</c:v>
                </c:pt>
                <c:pt idx="6">
                  <c:v>543</c:v>
                </c:pt>
                <c:pt idx="7">
                  <c:v>521</c:v>
                </c:pt>
                <c:pt idx="8">
                  <c:v>532</c:v>
                </c:pt>
                <c:pt idx="9">
                  <c:v>544</c:v>
                </c:pt>
                <c:pt idx="10">
                  <c:v>567</c:v>
                </c:pt>
                <c:pt idx="11">
                  <c:v>565</c:v>
                </c:pt>
                <c:pt idx="12">
                  <c:v>684</c:v>
                </c:pt>
                <c:pt idx="13">
                  <c:v>643</c:v>
                </c:pt>
                <c:pt idx="14">
                  <c:v>727</c:v>
                </c:pt>
                <c:pt idx="15">
                  <c:v>745</c:v>
                </c:pt>
                <c:pt idx="16">
                  <c:v>788</c:v>
                </c:pt>
                <c:pt idx="17">
                  <c:v>815</c:v>
                </c:pt>
                <c:pt idx="18">
                  <c:v>795</c:v>
                </c:pt>
                <c:pt idx="19">
                  <c:v>740</c:v>
                </c:pt>
                <c:pt idx="20">
                  <c:v>719</c:v>
                </c:pt>
                <c:pt idx="21">
                  <c:v>726</c:v>
                </c:pt>
                <c:pt idx="22">
                  <c:v>642</c:v>
                </c:pt>
                <c:pt idx="23">
                  <c:v>620</c:v>
                </c:pt>
                <c:pt idx="24">
                  <c:v>636</c:v>
                </c:pt>
                <c:pt idx="25">
                  <c:v>633</c:v>
                </c:pt>
                <c:pt idx="26">
                  <c:v>631</c:v>
                </c:pt>
                <c:pt idx="27">
                  <c:v>596</c:v>
                </c:pt>
                <c:pt idx="28">
                  <c:v>599</c:v>
                </c:pt>
                <c:pt idx="29">
                  <c:v>602</c:v>
                </c:pt>
                <c:pt idx="30">
                  <c:v>618</c:v>
                </c:pt>
                <c:pt idx="31">
                  <c:v>643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'980051'!$F$1469:$F$1500</c:f>
              <c:numCache>
                <c:formatCode>0</c:formatCode>
                <c:ptCount val="32"/>
                <c:pt idx="5">
                  <c:v>522.32472321856119</c:v>
                </c:pt>
                <c:pt idx="6">
                  <c:v>526.86521786348703</c:v>
                </c:pt>
                <c:pt idx="7">
                  <c:v>532.60123547718081</c:v>
                </c:pt>
                <c:pt idx="8">
                  <c:v>540.532320961957</c:v>
                </c:pt>
                <c:pt idx="9">
                  <c:v>552.27669583287604</c:v>
                </c:pt>
                <c:pt idx="10">
                  <c:v>569.14964629078941</c:v>
                </c:pt>
                <c:pt idx="11">
                  <c:v>594.72967269233345</c:v>
                </c:pt>
                <c:pt idx="12">
                  <c:v>629.07784583732951</c:v>
                </c:pt>
                <c:pt idx="13">
                  <c:v>668.71548274276574</c:v>
                </c:pt>
                <c:pt idx="14">
                  <c:v>714.27531482398172</c:v>
                </c:pt>
                <c:pt idx="15">
                  <c:v>756.46742436841112</c:v>
                </c:pt>
                <c:pt idx="16">
                  <c:v>786.41641582908676</c:v>
                </c:pt>
                <c:pt idx="17">
                  <c:v>797.58893331013007</c:v>
                </c:pt>
                <c:pt idx="18">
                  <c:v>789.81542198693512</c:v>
                </c:pt>
                <c:pt idx="19">
                  <c:v>765.29301572340489</c:v>
                </c:pt>
                <c:pt idx="20">
                  <c:v>729.89886211652731</c:v>
                </c:pt>
                <c:pt idx="21">
                  <c:v>692.53862617955849</c:v>
                </c:pt>
                <c:pt idx="22">
                  <c:v>658.34763352740515</c:v>
                </c:pt>
                <c:pt idx="23">
                  <c:v>633.65029696032002</c:v>
                </c:pt>
                <c:pt idx="24">
                  <c:v>619.02075169018235</c:v>
                </c:pt>
                <c:pt idx="25">
                  <c:v>611.15662451945877</c:v>
                </c:pt>
                <c:pt idx="26">
                  <c:v>607.92391195932612</c:v>
                </c:pt>
                <c:pt idx="27">
                  <c:v>608.27102137823238</c:v>
                </c:pt>
                <c:pt idx="28">
                  <c:v>610.32209588707201</c:v>
                </c:pt>
                <c:pt idx="29">
                  <c:v>613.61004061751316</c:v>
                </c:pt>
                <c:pt idx="30">
                  <c:v>617.12342749517745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366592"/>
        <c:axId val="142368128"/>
      </c:scatterChart>
      <c:valAx>
        <c:axId val="142366592"/>
        <c:scaling>
          <c:orientation val="minMax"/>
        </c:scaling>
        <c:axPos val="b"/>
        <c:numFmt formatCode="General" sourceLinked="1"/>
        <c:tickLblPos val="nextTo"/>
        <c:crossAx val="142368128"/>
        <c:crosses val="autoZero"/>
        <c:crossBetween val="midCat"/>
      </c:valAx>
      <c:valAx>
        <c:axId val="142368128"/>
        <c:scaling>
          <c:orientation val="minMax"/>
        </c:scaling>
        <c:axPos val="l"/>
        <c:majorGridlines/>
        <c:numFmt formatCode="General" sourceLinked="1"/>
        <c:tickLblPos val="nextTo"/>
        <c:crossAx val="142366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'980051'!$E$1519:$E$1550</c:f>
              <c:numCache>
                <c:formatCode>General</c:formatCode>
                <c:ptCount val="32"/>
                <c:pt idx="0">
                  <c:v>470</c:v>
                </c:pt>
                <c:pt idx="1">
                  <c:v>414</c:v>
                </c:pt>
                <c:pt idx="2">
                  <c:v>442</c:v>
                </c:pt>
                <c:pt idx="3">
                  <c:v>458</c:v>
                </c:pt>
                <c:pt idx="4">
                  <c:v>487</c:v>
                </c:pt>
                <c:pt idx="5">
                  <c:v>516</c:v>
                </c:pt>
                <c:pt idx="6">
                  <c:v>539</c:v>
                </c:pt>
                <c:pt idx="7">
                  <c:v>547</c:v>
                </c:pt>
                <c:pt idx="8">
                  <c:v>587</c:v>
                </c:pt>
                <c:pt idx="9">
                  <c:v>562</c:v>
                </c:pt>
                <c:pt idx="10">
                  <c:v>603</c:v>
                </c:pt>
                <c:pt idx="11">
                  <c:v>590</c:v>
                </c:pt>
                <c:pt idx="12">
                  <c:v>633</c:v>
                </c:pt>
                <c:pt idx="13">
                  <c:v>625</c:v>
                </c:pt>
                <c:pt idx="14">
                  <c:v>696</c:v>
                </c:pt>
                <c:pt idx="15">
                  <c:v>775</c:v>
                </c:pt>
                <c:pt idx="16">
                  <c:v>763</c:v>
                </c:pt>
                <c:pt idx="17">
                  <c:v>837</c:v>
                </c:pt>
                <c:pt idx="18">
                  <c:v>780</c:v>
                </c:pt>
                <c:pt idx="19">
                  <c:v>755</c:v>
                </c:pt>
                <c:pt idx="20">
                  <c:v>717</c:v>
                </c:pt>
                <c:pt idx="21">
                  <c:v>686</c:v>
                </c:pt>
                <c:pt idx="22">
                  <c:v>669</c:v>
                </c:pt>
                <c:pt idx="23">
                  <c:v>612</c:v>
                </c:pt>
                <c:pt idx="24">
                  <c:v>605</c:v>
                </c:pt>
                <c:pt idx="25">
                  <c:v>616</c:v>
                </c:pt>
                <c:pt idx="26">
                  <c:v>582</c:v>
                </c:pt>
                <c:pt idx="27">
                  <c:v>634</c:v>
                </c:pt>
                <c:pt idx="28">
                  <c:v>625</c:v>
                </c:pt>
                <c:pt idx="29">
                  <c:v>596</c:v>
                </c:pt>
                <c:pt idx="30">
                  <c:v>590</c:v>
                </c:pt>
                <c:pt idx="31">
                  <c:v>651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'980051'!$F$1519:$F$1550</c:f>
              <c:numCache>
                <c:formatCode>0</c:formatCode>
                <c:ptCount val="32"/>
                <c:pt idx="5">
                  <c:v>544.20953217406623</c:v>
                </c:pt>
                <c:pt idx="6">
                  <c:v>547.0863478870566</c:v>
                </c:pt>
                <c:pt idx="7">
                  <c:v>550.49356788326929</c:v>
                </c:pt>
                <c:pt idx="8">
                  <c:v>555.05267686581294</c:v>
                </c:pt>
                <c:pt idx="9">
                  <c:v>562.06415283538468</c:v>
                </c:pt>
                <c:pt idx="10">
                  <c:v>573.1216399756463</c:v>
                </c:pt>
                <c:pt idx="11">
                  <c:v>591.97919014218201</c:v>
                </c:pt>
                <c:pt idx="12">
                  <c:v>620.51851763642105</c:v>
                </c:pt>
                <c:pt idx="13">
                  <c:v>657.11815276014977</c:v>
                </c:pt>
                <c:pt idx="14">
                  <c:v>703.24661622131578</c:v>
                </c:pt>
                <c:pt idx="15">
                  <c:v>749.54547130132164</c:v>
                </c:pt>
                <c:pt idx="16">
                  <c:v>784.84324675624805</c:v>
                </c:pt>
                <c:pt idx="17">
                  <c:v>799.57550863819336</c:v>
                </c:pt>
                <c:pt idx="18">
                  <c:v>791.92013404423778</c:v>
                </c:pt>
                <c:pt idx="19">
                  <c:v>764.40480661461936</c:v>
                </c:pt>
                <c:pt idx="20">
                  <c:v>724.58031796732303</c:v>
                </c:pt>
                <c:pt idx="21">
                  <c:v>683.73459565106668</c:v>
                </c:pt>
                <c:pt idx="22">
                  <c:v>648.24020052860112</c:v>
                </c:pt>
                <c:pt idx="23">
                  <c:v>624.40137022738747</c:v>
                </c:pt>
                <c:pt idx="24">
                  <c:v>611.49040385021397</c:v>
                </c:pt>
                <c:pt idx="25">
                  <c:v>605.28647993029313</c:v>
                </c:pt>
                <c:pt idx="26">
                  <c:v>603.22673736795446</c:v>
                </c:pt>
                <c:pt idx="27">
                  <c:v>603.92865013724895</c:v>
                </c:pt>
                <c:pt idx="28">
                  <c:v>605.68179875461783</c:v>
                </c:pt>
                <c:pt idx="29">
                  <c:v>608.19300623957065</c:v>
                </c:pt>
                <c:pt idx="30">
                  <c:v>610.74478048284732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283520"/>
        <c:axId val="142285056"/>
      </c:scatterChart>
      <c:valAx>
        <c:axId val="142283520"/>
        <c:scaling>
          <c:orientation val="minMax"/>
        </c:scaling>
        <c:axPos val="b"/>
        <c:numFmt formatCode="General" sourceLinked="1"/>
        <c:tickLblPos val="nextTo"/>
        <c:crossAx val="142285056"/>
        <c:crosses val="autoZero"/>
        <c:crossBetween val="midCat"/>
      </c:valAx>
      <c:valAx>
        <c:axId val="142285056"/>
        <c:scaling>
          <c:orientation val="minMax"/>
        </c:scaling>
        <c:axPos val="l"/>
        <c:majorGridlines/>
        <c:numFmt formatCode="General" sourceLinked="1"/>
        <c:tickLblPos val="nextTo"/>
        <c:crossAx val="142283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'980051'!$E$1569:$E$1600</c:f>
              <c:numCache>
                <c:formatCode>General</c:formatCode>
                <c:ptCount val="32"/>
                <c:pt idx="0">
                  <c:v>397</c:v>
                </c:pt>
                <c:pt idx="1">
                  <c:v>424</c:v>
                </c:pt>
                <c:pt idx="2">
                  <c:v>431</c:v>
                </c:pt>
                <c:pt idx="3">
                  <c:v>450</c:v>
                </c:pt>
                <c:pt idx="4">
                  <c:v>469</c:v>
                </c:pt>
                <c:pt idx="5">
                  <c:v>488</c:v>
                </c:pt>
                <c:pt idx="6">
                  <c:v>505</c:v>
                </c:pt>
                <c:pt idx="7">
                  <c:v>486</c:v>
                </c:pt>
                <c:pt idx="8">
                  <c:v>538</c:v>
                </c:pt>
                <c:pt idx="9">
                  <c:v>562</c:v>
                </c:pt>
                <c:pt idx="10">
                  <c:v>563</c:v>
                </c:pt>
                <c:pt idx="11">
                  <c:v>513</c:v>
                </c:pt>
                <c:pt idx="12">
                  <c:v>594</c:v>
                </c:pt>
                <c:pt idx="13">
                  <c:v>649</c:v>
                </c:pt>
                <c:pt idx="14">
                  <c:v>735</c:v>
                </c:pt>
                <c:pt idx="15">
                  <c:v>756</c:v>
                </c:pt>
                <c:pt idx="16">
                  <c:v>796</c:v>
                </c:pt>
                <c:pt idx="17">
                  <c:v>803</c:v>
                </c:pt>
                <c:pt idx="18">
                  <c:v>811</c:v>
                </c:pt>
                <c:pt idx="19">
                  <c:v>779</c:v>
                </c:pt>
                <c:pt idx="20">
                  <c:v>646</c:v>
                </c:pt>
                <c:pt idx="21">
                  <c:v>698</c:v>
                </c:pt>
                <c:pt idx="22">
                  <c:v>637</c:v>
                </c:pt>
                <c:pt idx="23">
                  <c:v>631</c:v>
                </c:pt>
                <c:pt idx="24">
                  <c:v>574</c:v>
                </c:pt>
                <c:pt idx="25">
                  <c:v>581</c:v>
                </c:pt>
                <c:pt idx="26">
                  <c:v>606</c:v>
                </c:pt>
                <c:pt idx="27">
                  <c:v>601</c:v>
                </c:pt>
                <c:pt idx="28">
                  <c:v>655</c:v>
                </c:pt>
                <c:pt idx="29">
                  <c:v>597</c:v>
                </c:pt>
                <c:pt idx="30">
                  <c:v>617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'980051'!$F$1569:$F$1600</c:f>
              <c:numCache>
                <c:formatCode>0</c:formatCode>
                <c:ptCount val="32"/>
                <c:pt idx="5">
                  <c:v>498.84434819353771</c:v>
                </c:pt>
                <c:pt idx="6">
                  <c:v>503.8594360792128</c:v>
                </c:pt>
                <c:pt idx="7">
                  <c:v>509.38291333158116</c:v>
                </c:pt>
                <c:pt idx="8">
                  <c:v>515.9919792328277</c:v>
                </c:pt>
                <c:pt idx="9">
                  <c:v>525.17309330294313</c:v>
                </c:pt>
                <c:pt idx="10">
                  <c:v>538.98885435920408</c:v>
                </c:pt>
                <c:pt idx="11">
                  <c:v>562.51456063730609</c:v>
                </c:pt>
                <c:pt idx="12">
                  <c:v>598.72939859324015</c:v>
                </c:pt>
                <c:pt idx="13">
                  <c:v>645.8441177803993</c:v>
                </c:pt>
                <c:pt idx="14">
                  <c:v>705.21116662619318</c:v>
                </c:pt>
                <c:pt idx="15">
                  <c:v>763.13983316564634</c:v>
                </c:pt>
                <c:pt idx="16">
                  <c:v>803.50291828056379</c:v>
                </c:pt>
                <c:pt idx="17">
                  <c:v>814.13175389075195</c:v>
                </c:pt>
                <c:pt idx="18">
                  <c:v>796.03005818863244</c:v>
                </c:pt>
                <c:pt idx="19">
                  <c:v>755.06870345578432</c:v>
                </c:pt>
                <c:pt idx="20">
                  <c:v>704.69230573303048</c:v>
                </c:pt>
                <c:pt idx="21">
                  <c:v>659.73384963940168</c:v>
                </c:pt>
                <c:pt idx="22">
                  <c:v>626.36073147881655</c:v>
                </c:pt>
                <c:pt idx="23">
                  <c:v>608.19952745906255</c:v>
                </c:pt>
                <c:pt idx="24">
                  <c:v>601.22690725889458</c:v>
                </c:pt>
                <c:pt idx="25">
                  <c:v>600.17165879726531</c:v>
                </c:pt>
                <c:pt idx="26">
                  <c:v>602.51432901203395</c:v>
                </c:pt>
                <c:pt idx="27">
                  <c:v>606.74281356400161</c:v>
                </c:pt>
                <c:pt idx="28">
                  <c:v>611.00932548541482</c:v>
                </c:pt>
                <c:pt idx="29">
                  <c:v>616.05259960669673</c:v>
                </c:pt>
                <c:pt idx="30">
                  <c:v>620.85845377124997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396800"/>
        <c:axId val="140448896"/>
      </c:scatterChart>
      <c:valAx>
        <c:axId val="142396800"/>
        <c:scaling>
          <c:orientation val="minMax"/>
        </c:scaling>
        <c:axPos val="b"/>
        <c:numFmt formatCode="General" sourceLinked="1"/>
        <c:tickLblPos val="nextTo"/>
        <c:crossAx val="140448896"/>
        <c:crosses val="autoZero"/>
        <c:crossBetween val="midCat"/>
      </c:valAx>
      <c:valAx>
        <c:axId val="140448896"/>
        <c:scaling>
          <c:orientation val="minMax"/>
        </c:scaling>
        <c:axPos val="l"/>
        <c:majorGridlines/>
        <c:numFmt formatCode="General" sourceLinked="1"/>
        <c:tickLblPos val="nextTo"/>
        <c:crossAx val="142396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'980051'!$E$1619:$E$1650</c:f>
              <c:numCache>
                <c:formatCode>General</c:formatCode>
                <c:ptCount val="32"/>
                <c:pt idx="0">
                  <c:v>421</c:v>
                </c:pt>
                <c:pt idx="1">
                  <c:v>408</c:v>
                </c:pt>
                <c:pt idx="2">
                  <c:v>425</c:v>
                </c:pt>
                <c:pt idx="3">
                  <c:v>427</c:v>
                </c:pt>
                <c:pt idx="4">
                  <c:v>477</c:v>
                </c:pt>
                <c:pt idx="5">
                  <c:v>502</c:v>
                </c:pt>
                <c:pt idx="6">
                  <c:v>502</c:v>
                </c:pt>
                <c:pt idx="7">
                  <c:v>521</c:v>
                </c:pt>
                <c:pt idx="8">
                  <c:v>537</c:v>
                </c:pt>
                <c:pt idx="9">
                  <c:v>562</c:v>
                </c:pt>
                <c:pt idx="10">
                  <c:v>571</c:v>
                </c:pt>
                <c:pt idx="11">
                  <c:v>627</c:v>
                </c:pt>
                <c:pt idx="12">
                  <c:v>637</c:v>
                </c:pt>
                <c:pt idx="13">
                  <c:v>710</c:v>
                </c:pt>
                <c:pt idx="14">
                  <c:v>748</c:v>
                </c:pt>
                <c:pt idx="15">
                  <c:v>754</c:v>
                </c:pt>
                <c:pt idx="16">
                  <c:v>829</c:v>
                </c:pt>
                <c:pt idx="17">
                  <c:v>824</c:v>
                </c:pt>
                <c:pt idx="18">
                  <c:v>747</c:v>
                </c:pt>
                <c:pt idx="19">
                  <c:v>682</c:v>
                </c:pt>
                <c:pt idx="20">
                  <c:v>689</c:v>
                </c:pt>
                <c:pt idx="21">
                  <c:v>597</c:v>
                </c:pt>
                <c:pt idx="22">
                  <c:v>627</c:v>
                </c:pt>
                <c:pt idx="23">
                  <c:v>623</c:v>
                </c:pt>
                <c:pt idx="24">
                  <c:v>567</c:v>
                </c:pt>
                <c:pt idx="25">
                  <c:v>614</c:v>
                </c:pt>
                <c:pt idx="26">
                  <c:v>590</c:v>
                </c:pt>
                <c:pt idx="27">
                  <c:v>596</c:v>
                </c:pt>
                <c:pt idx="28">
                  <c:v>584</c:v>
                </c:pt>
                <c:pt idx="29">
                  <c:v>558</c:v>
                </c:pt>
                <c:pt idx="30">
                  <c:v>602</c:v>
                </c:pt>
                <c:pt idx="31">
                  <c:v>654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'980051'!$F$1619:$F$1650</c:f>
              <c:numCache>
                <c:formatCode>0</c:formatCode>
                <c:ptCount val="32"/>
                <c:pt idx="5">
                  <c:v>509.12293298384486</c:v>
                </c:pt>
                <c:pt idx="6">
                  <c:v>513.96517645549227</c:v>
                </c:pt>
                <c:pt idx="7">
                  <c:v>520.80460671275466</c:v>
                </c:pt>
                <c:pt idx="8">
                  <c:v>531.37272278938076</c:v>
                </c:pt>
                <c:pt idx="9">
                  <c:v>548.16309515468777</c:v>
                </c:pt>
                <c:pt idx="10">
                  <c:v>572.78593844658383</c:v>
                </c:pt>
                <c:pt idx="11">
                  <c:v>609.33037782046688</c:v>
                </c:pt>
                <c:pt idx="12">
                  <c:v>655.63098655531314</c:v>
                </c:pt>
                <c:pt idx="13">
                  <c:v>704.33039211807704</c:v>
                </c:pt>
                <c:pt idx="14">
                  <c:v>752.78382842479243</c:v>
                </c:pt>
                <c:pt idx="15">
                  <c:v>787.4146413353144</c:v>
                </c:pt>
                <c:pt idx="16">
                  <c:v>799.14794654739933</c:v>
                </c:pt>
                <c:pt idx="17">
                  <c:v>785.81873424210414</c:v>
                </c:pt>
                <c:pt idx="18">
                  <c:v>755.59776328779401</c:v>
                </c:pt>
                <c:pt idx="19">
                  <c:v>713.17227369467901</c:v>
                </c:pt>
                <c:pt idx="20">
                  <c:v>669.3644047802004</c:v>
                </c:pt>
                <c:pt idx="21">
                  <c:v>633.11505203449713</c:v>
                </c:pt>
                <c:pt idx="22">
                  <c:v>606.68393486823106</c:v>
                </c:pt>
                <c:pt idx="23">
                  <c:v>591.79834467238129</c:v>
                </c:pt>
                <c:pt idx="24">
                  <c:v>585.39427631397336</c:v>
                </c:pt>
                <c:pt idx="25">
                  <c:v>583.61429750340585</c:v>
                </c:pt>
                <c:pt idx="26">
                  <c:v>584.60036859571414</c:v>
                </c:pt>
                <c:pt idx="27">
                  <c:v>587.27576994561764</c:v>
                </c:pt>
                <c:pt idx="28">
                  <c:v>590.22000798425779</c:v>
                </c:pt>
                <c:pt idx="29">
                  <c:v>593.81827613881467</c:v>
                </c:pt>
                <c:pt idx="30">
                  <c:v>597.29460108352521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491008"/>
        <c:axId val="140496896"/>
      </c:scatterChart>
      <c:valAx>
        <c:axId val="140491008"/>
        <c:scaling>
          <c:orientation val="minMax"/>
        </c:scaling>
        <c:axPos val="b"/>
        <c:numFmt formatCode="General" sourceLinked="1"/>
        <c:tickLblPos val="nextTo"/>
        <c:crossAx val="140496896"/>
        <c:crosses val="autoZero"/>
        <c:crossBetween val="midCat"/>
      </c:valAx>
      <c:valAx>
        <c:axId val="140496896"/>
        <c:scaling>
          <c:orientation val="minMax"/>
        </c:scaling>
        <c:axPos val="l"/>
        <c:majorGridlines/>
        <c:numFmt formatCode="General" sourceLinked="1"/>
        <c:tickLblPos val="nextTo"/>
        <c:crossAx val="140491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'980051'!$E$1669:$E$1700</c:f>
              <c:numCache>
                <c:formatCode>General</c:formatCode>
                <c:ptCount val="32"/>
                <c:pt idx="0">
                  <c:v>434</c:v>
                </c:pt>
                <c:pt idx="1">
                  <c:v>453</c:v>
                </c:pt>
                <c:pt idx="2">
                  <c:v>457</c:v>
                </c:pt>
                <c:pt idx="3">
                  <c:v>453</c:v>
                </c:pt>
                <c:pt idx="4">
                  <c:v>504</c:v>
                </c:pt>
                <c:pt idx="5">
                  <c:v>529</c:v>
                </c:pt>
                <c:pt idx="6">
                  <c:v>486</c:v>
                </c:pt>
                <c:pt idx="7">
                  <c:v>583</c:v>
                </c:pt>
                <c:pt idx="8">
                  <c:v>555</c:v>
                </c:pt>
                <c:pt idx="9">
                  <c:v>572</c:v>
                </c:pt>
                <c:pt idx="10">
                  <c:v>575</c:v>
                </c:pt>
                <c:pt idx="11">
                  <c:v>601</c:v>
                </c:pt>
                <c:pt idx="12">
                  <c:v>684</c:v>
                </c:pt>
                <c:pt idx="13">
                  <c:v>705</c:v>
                </c:pt>
                <c:pt idx="14">
                  <c:v>776</c:v>
                </c:pt>
                <c:pt idx="15">
                  <c:v>806</c:v>
                </c:pt>
                <c:pt idx="16">
                  <c:v>821</c:v>
                </c:pt>
                <c:pt idx="17">
                  <c:v>754</c:v>
                </c:pt>
                <c:pt idx="18">
                  <c:v>787</c:v>
                </c:pt>
                <c:pt idx="19">
                  <c:v>722</c:v>
                </c:pt>
                <c:pt idx="20">
                  <c:v>651</c:v>
                </c:pt>
                <c:pt idx="21">
                  <c:v>637</c:v>
                </c:pt>
                <c:pt idx="22">
                  <c:v>634</c:v>
                </c:pt>
                <c:pt idx="23">
                  <c:v>602</c:v>
                </c:pt>
                <c:pt idx="24">
                  <c:v>607</c:v>
                </c:pt>
                <c:pt idx="25">
                  <c:v>586</c:v>
                </c:pt>
                <c:pt idx="26">
                  <c:v>624</c:v>
                </c:pt>
                <c:pt idx="27">
                  <c:v>616</c:v>
                </c:pt>
                <c:pt idx="28">
                  <c:v>678</c:v>
                </c:pt>
                <c:pt idx="29">
                  <c:v>579</c:v>
                </c:pt>
                <c:pt idx="30">
                  <c:v>585</c:v>
                </c:pt>
                <c:pt idx="31">
                  <c:v>611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'980051'!$F$1669:$F$1700</c:f>
              <c:numCache>
                <c:formatCode>0</c:formatCode>
                <c:ptCount val="32"/>
                <c:pt idx="5">
                  <c:v>527.18323719881937</c:v>
                </c:pt>
                <c:pt idx="6">
                  <c:v>531.68364207284628</c:v>
                </c:pt>
                <c:pt idx="7">
                  <c:v>537.72579533131034</c:v>
                </c:pt>
                <c:pt idx="8">
                  <c:v>546.91268561797256</c:v>
                </c:pt>
                <c:pt idx="9">
                  <c:v>561.84871753094797</c:v>
                </c:pt>
                <c:pt idx="10">
                  <c:v>584.6731922452841</c:v>
                </c:pt>
                <c:pt idx="11">
                  <c:v>620.05068558348171</c:v>
                </c:pt>
                <c:pt idx="12">
                  <c:v>666.53411661769508</c:v>
                </c:pt>
                <c:pt idx="13">
                  <c:v>716.55258516554306</c:v>
                </c:pt>
                <c:pt idx="14">
                  <c:v>766.56115299356361</c:v>
                </c:pt>
                <c:pt idx="15">
                  <c:v>801.25357571831887</c:v>
                </c:pt>
                <c:pt idx="16">
                  <c:v>810.47119479689172</c:v>
                </c:pt>
                <c:pt idx="17">
                  <c:v>792.6730460481723</c:v>
                </c:pt>
                <c:pt idx="18">
                  <c:v>758.31432419751445</c:v>
                </c:pt>
                <c:pt idx="19">
                  <c:v>713.45764199944949</c:v>
                </c:pt>
                <c:pt idx="20">
                  <c:v>670.33519444571868</c:v>
                </c:pt>
                <c:pt idx="21">
                  <c:v>637.47392616123375</c:v>
                </c:pt>
                <c:pt idx="22">
                  <c:v>615.9066296100857</c:v>
                </c:pt>
                <c:pt idx="23">
                  <c:v>605.51788213046132</c:v>
                </c:pt>
                <c:pt idx="24">
                  <c:v>602.28375324356273</c:v>
                </c:pt>
                <c:pt idx="25">
                  <c:v>602.5748822755105</c:v>
                </c:pt>
                <c:pt idx="26">
                  <c:v>604.87447000603265</c:v>
                </c:pt>
                <c:pt idx="27">
                  <c:v>608.26612480805079</c:v>
                </c:pt>
                <c:pt idx="28">
                  <c:v>611.54165561586296</c:v>
                </c:pt>
                <c:pt idx="29">
                  <c:v>615.36722343029487</c:v>
                </c:pt>
                <c:pt idx="30">
                  <c:v>619.00063229850173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500992"/>
        <c:axId val="142502528"/>
      </c:scatterChart>
      <c:valAx>
        <c:axId val="142500992"/>
        <c:scaling>
          <c:orientation val="minMax"/>
        </c:scaling>
        <c:axPos val="b"/>
        <c:numFmt formatCode="General" sourceLinked="1"/>
        <c:tickLblPos val="nextTo"/>
        <c:crossAx val="142502528"/>
        <c:crosses val="autoZero"/>
        <c:crossBetween val="midCat"/>
      </c:valAx>
      <c:valAx>
        <c:axId val="142502528"/>
        <c:scaling>
          <c:orientation val="minMax"/>
        </c:scaling>
        <c:axPos val="l"/>
        <c:majorGridlines/>
        <c:numFmt formatCode="General" sourceLinked="1"/>
        <c:tickLblPos val="nextTo"/>
        <c:crossAx val="142500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'980051'!$E$1719:$E$1750</c:f>
              <c:numCache>
                <c:formatCode>General</c:formatCode>
                <c:ptCount val="32"/>
                <c:pt idx="0">
                  <c:v>444</c:v>
                </c:pt>
                <c:pt idx="1">
                  <c:v>391</c:v>
                </c:pt>
                <c:pt idx="2">
                  <c:v>450</c:v>
                </c:pt>
                <c:pt idx="3">
                  <c:v>419</c:v>
                </c:pt>
                <c:pt idx="4">
                  <c:v>474</c:v>
                </c:pt>
                <c:pt idx="5">
                  <c:v>507</c:v>
                </c:pt>
                <c:pt idx="6">
                  <c:v>533</c:v>
                </c:pt>
                <c:pt idx="7">
                  <c:v>563</c:v>
                </c:pt>
                <c:pt idx="8">
                  <c:v>554</c:v>
                </c:pt>
                <c:pt idx="9">
                  <c:v>619</c:v>
                </c:pt>
                <c:pt idx="10">
                  <c:v>604</c:v>
                </c:pt>
                <c:pt idx="11">
                  <c:v>631</c:v>
                </c:pt>
                <c:pt idx="12">
                  <c:v>725</c:v>
                </c:pt>
                <c:pt idx="13">
                  <c:v>757</c:v>
                </c:pt>
                <c:pt idx="14">
                  <c:v>790</c:v>
                </c:pt>
                <c:pt idx="15">
                  <c:v>733</c:v>
                </c:pt>
                <c:pt idx="16">
                  <c:v>746</c:v>
                </c:pt>
                <c:pt idx="17">
                  <c:v>721</c:v>
                </c:pt>
                <c:pt idx="18">
                  <c:v>662</c:v>
                </c:pt>
                <c:pt idx="19">
                  <c:v>645</c:v>
                </c:pt>
                <c:pt idx="20">
                  <c:v>615</c:v>
                </c:pt>
                <c:pt idx="21">
                  <c:v>625</c:v>
                </c:pt>
                <c:pt idx="22">
                  <c:v>666</c:v>
                </c:pt>
                <c:pt idx="23">
                  <c:v>610</c:v>
                </c:pt>
                <c:pt idx="24">
                  <c:v>637</c:v>
                </c:pt>
                <c:pt idx="25">
                  <c:v>580</c:v>
                </c:pt>
                <c:pt idx="26">
                  <c:v>615</c:v>
                </c:pt>
                <c:pt idx="27">
                  <c:v>622</c:v>
                </c:pt>
                <c:pt idx="28">
                  <c:v>664</c:v>
                </c:pt>
                <c:pt idx="29">
                  <c:v>607</c:v>
                </c:pt>
                <c:pt idx="30">
                  <c:v>560</c:v>
                </c:pt>
                <c:pt idx="31">
                  <c:v>659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'980051'!$F$1719:$F$1750</c:f>
              <c:numCache>
                <c:formatCode>0</c:formatCode>
                <c:ptCount val="32"/>
                <c:pt idx="5">
                  <c:v>529.90614977555708</c:v>
                </c:pt>
                <c:pt idx="6">
                  <c:v>536.84851748681285</c:v>
                </c:pt>
                <c:pt idx="7">
                  <c:v>547.52166930068245</c:v>
                </c:pt>
                <c:pt idx="8">
                  <c:v>564.25099683978556</c:v>
                </c:pt>
                <c:pt idx="9">
                  <c:v>589.29863607615641</c:v>
                </c:pt>
                <c:pt idx="10">
                  <c:v>622.17599289164104</c:v>
                </c:pt>
                <c:pt idx="11">
                  <c:v>664.00408869962553</c:v>
                </c:pt>
                <c:pt idx="12">
                  <c:v>707.22401652874146</c:v>
                </c:pt>
                <c:pt idx="13">
                  <c:v>741.82174376038211</c:v>
                </c:pt>
                <c:pt idx="14">
                  <c:v>763.30819118087334</c:v>
                </c:pt>
                <c:pt idx="15">
                  <c:v>763.75878320723018</c:v>
                </c:pt>
                <c:pt idx="16">
                  <c:v>744.04129828358214</c:v>
                </c:pt>
                <c:pt idx="17">
                  <c:v>711.6059377698565</c:v>
                </c:pt>
                <c:pt idx="18">
                  <c:v>678.53068156192137</c:v>
                </c:pt>
                <c:pt idx="19">
                  <c:v>647.30509107209662</c:v>
                </c:pt>
                <c:pt idx="20">
                  <c:v>624.13529614772472</c:v>
                </c:pt>
                <c:pt idx="21">
                  <c:v>610.44877936860769</c:v>
                </c:pt>
                <c:pt idx="22">
                  <c:v>604.13963066737915</c:v>
                </c:pt>
                <c:pt idx="23">
                  <c:v>603.15649892015517</c:v>
                </c:pt>
                <c:pt idx="24">
                  <c:v>604.79247333555963</c:v>
                </c:pt>
                <c:pt idx="25">
                  <c:v>607.58543532569809</c:v>
                </c:pt>
                <c:pt idx="26">
                  <c:v>611.21280090354605</c:v>
                </c:pt>
                <c:pt idx="27">
                  <c:v>615.28880624799899</c:v>
                </c:pt>
                <c:pt idx="28">
                  <c:v>618.92818514646058</c:v>
                </c:pt>
                <c:pt idx="29">
                  <c:v>623.07695440968939</c:v>
                </c:pt>
                <c:pt idx="30">
                  <c:v>626.98806816018327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581760"/>
        <c:axId val="142583296"/>
      </c:scatterChart>
      <c:valAx>
        <c:axId val="142581760"/>
        <c:scaling>
          <c:orientation val="minMax"/>
        </c:scaling>
        <c:axPos val="b"/>
        <c:numFmt formatCode="General" sourceLinked="1"/>
        <c:tickLblPos val="nextTo"/>
        <c:crossAx val="142583296"/>
        <c:crosses val="autoZero"/>
        <c:crossBetween val="midCat"/>
      </c:valAx>
      <c:valAx>
        <c:axId val="142583296"/>
        <c:scaling>
          <c:orientation val="minMax"/>
        </c:scaling>
        <c:axPos val="l"/>
        <c:majorGridlines/>
        <c:numFmt formatCode="General" sourceLinked="1"/>
        <c:tickLblPos val="nextTo"/>
        <c:crossAx val="142581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'980051'!$E$1769:$E$1800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'980051'!$F$1769:$F$1800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420608"/>
        <c:axId val="142438784"/>
      </c:scatterChart>
      <c:valAx>
        <c:axId val="142420608"/>
        <c:scaling>
          <c:orientation val="minMax"/>
        </c:scaling>
        <c:axPos val="b"/>
        <c:numFmt formatCode="General" sourceLinked="1"/>
        <c:tickLblPos val="nextTo"/>
        <c:crossAx val="142438784"/>
        <c:crosses val="autoZero"/>
        <c:crossBetween val="midCat"/>
      </c:valAx>
      <c:valAx>
        <c:axId val="142438784"/>
        <c:scaling>
          <c:orientation val="minMax"/>
        </c:scaling>
        <c:axPos val="l"/>
        <c:majorGridlines/>
        <c:numFmt formatCode="General" sourceLinked="1"/>
        <c:tickLblPos val="nextTo"/>
        <c:crossAx val="142420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'980051'!$E$1819:$E$1850</c:f>
              <c:numCache>
                <c:formatCode>General</c:formatCode>
                <c:ptCount val="32"/>
                <c:pt idx="0">
                  <c:v>437</c:v>
                </c:pt>
                <c:pt idx="1">
                  <c:v>413</c:v>
                </c:pt>
                <c:pt idx="2">
                  <c:v>428</c:v>
                </c:pt>
                <c:pt idx="3">
                  <c:v>443</c:v>
                </c:pt>
                <c:pt idx="4">
                  <c:v>464</c:v>
                </c:pt>
                <c:pt idx="5">
                  <c:v>503</c:v>
                </c:pt>
                <c:pt idx="6">
                  <c:v>507</c:v>
                </c:pt>
                <c:pt idx="7">
                  <c:v>539</c:v>
                </c:pt>
                <c:pt idx="8">
                  <c:v>527</c:v>
                </c:pt>
                <c:pt idx="9">
                  <c:v>553</c:v>
                </c:pt>
                <c:pt idx="10">
                  <c:v>583</c:v>
                </c:pt>
                <c:pt idx="11">
                  <c:v>636</c:v>
                </c:pt>
                <c:pt idx="12">
                  <c:v>678</c:v>
                </c:pt>
                <c:pt idx="13">
                  <c:v>699</c:v>
                </c:pt>
                <c:pt idx="14">
                  <c:v>792</c:v>
                </c:pt>
                <c:pt idx="15">
                  <c:v>767</c:v>
                </c:pt>
                <c:pt idx="16">
                  <c:v>753</c:v>
                </c:pt>
                <c:pt idx="17">
                  <c:v>742</c:v>
                </c:pt>
                <c:pt idx="18">
                  <c:v>745</c:v>
                </c:pt>
                <c:pt idx="19">
                  <c:v>619</c:v>
                </c:pt>
                <c:pt idx="20">
                  <c:v>614</c:v>
                </c:pt>
                <c:pt idx="21">
                  <c:v>595</c:v>
                </c:pt>
                <c:pt idx="22">
                  <c:v>591</c:v>
                </c:pt>
                <c:pt idx="23">
                  <c:v>586</c:v>
                </c:pt>
                <c:pt idx="24">
                  <c:v>537</c:v>
                </c:pt>
                <c:pt idx="25">
                  <c:v>620</c:v>
                </c:pt>
                <c:pt idx="26">
                  <c:v>575</c:v>
                </c:pt>
                <c:pt idx="27">
                  <c:v>541</c:v>
                </c:pt>
                <c:pt idx="28">
                  <c:v>597</c:v>
                </c:pt>
                <c:pt idx="29">
                  <c:v>547</c:v>
                </c:pt>
                <c:pt idx="30">
                  <c:v>577</c:v>
                </c:pt>
                <c:pt idx="31">
                  <c:v>646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'980051'!$F$1819:$F$1850</c:f>
              <c:numCache>
                <c:formatCode>0</c:formatCode>
                <c:ptCount val="32"/>
                <c:pt idx="5">
                  <c:v>509.17769278924442</c:v>
                </c:pt>
                <c:pt idx="6">
                  <c:v>514.05623242890135</c:v>
                </c:pt>
                <c:pt idx="7">
                  <c:v>521.80894634948299</c:v>
                </c:pt>
                <c:pt idx="8">
                  <c:v>534.71066455295738</c:v>
                </c:pt>
                <c:pt idx="9">
                  <c:v>555.56576920891087</c:v>
                </c:pt>
                <c:pt idx="10">
                  <c:v>585.39536258447367</c:v>
                </c:pt>
                <c:pt idx="11">
                  <c:v>627.28041047400757</c:v>
                </c:pt>
                <c:pt idx="12">
                  <c:v>676.09005387421439</c:v>
                </c:pt>
                <c:pt idx="13">
                  <c:v>721.84548508040734</c:v>
                </c:pt>
                <c:pt idx="14">
                  <c:v>759.74235892659703</c:v>
                </c:pt>
                <c:pt idx="15">
                  <c:v>777.00121199872217</c:v>
                </c:pt>
                <c:pt idx="16">
                  <c:v>768.84553336984868</c:v>
                </c:pt>
                <c:pt idx="17">
                  <c:v>738.99924537431355</c:v>
                </c:pt>
                <c:pt idx="18">
                  <c:v>700.23979626261439</c:v>
                </c:pt>
                <c:pt idx="19">
                  <c:v>657.00297315607668</c:v>
                </c:pt>
                <c:pt idx="20">
                  <c:v>619.33841176938461</c:v>
                </c:pt>
                <c:pt idx="21">
                  <c:v>592.53797006570608</c:v>
                </c:pt>
                <c:pt idx="22">
                  <c:v>575.83558963831081</c:v>
                </c:pt>
                <c:pt idx="23">
                  <c:v>568.14149804979741</c:v>
                </c:pt>
                <c:pt idx="24">
                  <c:v>565.89780177361774</c:v>
                </c:pt>
                <c:pt idx="25">
                  <c:v>566.26008769799159</c:v>
                </c:pt>
                <c:pt idx="26">
                  <c:v>568.09534809358797</c:v>
                </c:pt>
                <c:pt idx="27">
                  <c:v>570.72846257162075</c:v>
                </c:pt>
                <c:pt idx="28">
                  <c:v>573.25559943098824</c:v>
                </c:pt>
                <c:pt idx="29">
                  <c:v>576.20298206518032</c:v>
                </c:pt>
                <c:pt idx="30">
                  <c:v>579.00170611878139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473088"/>
        <c:axId val="142474624"/>
      </c:scatterChart>
      <c:valAx>
        <c:axId val="142473088"/>
        <c:scaling>
          <c:orientation val="minMax"/>
        </c:scaling>
        <c:axPos val="b"/>
        <c:numFmt formatCode="General" sourceLinked="1"/>
        <c:tickLblPos val="nextTo"/>
        <c:crossAx val="142474624"/>
        <c:crosses val="autoZero"/>
        <c:crossBetween val="midCat"/>
      </c:valAx>
      <c:valAx>
        <c:axId val="142474624"/>
        <c:scaling>
          <c:orientation val="minMax"/>
        </c:scaling>
        <c:axPos val="l"/>
        <c:majorGridlines/>
        <c:numFmt formatCode="General" sourceLinked="1"/>
        <c:tickLblPos val="nextTo"/>
        <c:crossAx val="142473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'980051'!$E$1869:$E$1900</c:f>
              <c:numCache>
                <c:formatCode>General</c:formatCode>
                <c:ptCount val="32"/>
                <c:pt idx="0">
                  <c:v>381</c:v>
                </c:pt>
                <c:pt idx="1">
                  <c:v>417</c:v>
                </c:pt>
                <c:pt idx="2">
                  <c:v>458</c:v>
                </c:pt>
                <c:pt idx="3">
                  <c:v>450</c:v>
                </c:pt>
                <c:pt idx="4">
                  <c:v>469</c:v>
                </c:pt>
                <c:pt idx="5">
                  <c:v>494</c:v>
                </c:pt>
                <c:pt idx="6">
                  <c:v>503</c:v>
                </c:pt>
                <c:pt idx="7">
                  <c:v>514</c:v>
                </c:pt>
                <c:pt idx="8">
                  <c:v>547</c:v>
                </c:pt>
                <c:pt idx="9">
                  <c:v>568</c:v>
                </c:pt>
                <c:pt idx="10">
                  <c:v>576</c:v>
                </c:pt>
                <c:pt idx="11">
                  <c:v>601</c:v>
                </c:pt>
                <c:pt idx="12">
                  <c:v>697</c:v>
                </c:pt>
                <c:pt idx="13">
                  <c:v>732</c:v>
                </c:pt>
                <c:pt idx="14">
                  <c:v>749</c:v>
                </c:pt>
                <c:pt idx="15">
                  <c:v>772</c:v>
                </c:pt>
                <c:pt idx="16">
                  <c:v>830</c:v>
                </c:pt>
                <c:pt idx="17">
                  <c:v>811</c:v>
                </c:pt>
                <c:pt idx="18">
                  <c:v>698</c:v>
                </c:pt>
                <c:pt idx="19">
                  <c:v>700</c:v>
                </c:pt>
                <c:pt idx="20">
                  <c:v>638</c:v>
                </c:pt>
                <c:pt idx="21">
                  <c:v>633</c:v>
                </c:pt>
                <c:pt idx="22">
                  <c:v>634</c:v>
                </c:pt>
                <c:pt idx="23">
                  <c:v>573</c:v>
                </c:pt>
                <c:pt idx="24">
                  <c:v>567</c:v>
                </c:pt>
                <c:pt idx="25">
                  <c:v>580</c:v>
                </c:pt>
                <c:pt idx="26">
                  <c:v>600</c:v>
                </c:pt>
                <c:pt idx="27">
                  <c:v>561</c:v>
                </c:pt>
                <c:pt idx="28">
                  <c:v>573</c:v>
                </c:pt>
                <c:pt idx="29">
                  <c:v>569</c:v>
                </c:pt>
                <c:pt idx="30">
                  <c:v>592</c:v>
                </c:pt>
                <c:pt idx="31">
                  <c:v>584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'980051'!$F$1869:$F$1900</c:f>
              <c:numCache>
                <c:formatCode>0</c:formatCode>
                <c:ptCount val="32"/>
                <c:pt idx="5">
                  <c:v>501.09903798361853</c:v>
                </c:pt>
                <c:pt idx="6">
                  <c:v>507.26961681474086</c:v>
                </c:pt>
                <c:pt idx="7">
                  <c:v>516.66564391972895</c:v>
                </c:pt>
                <c:pt idx="8">
                  <c:v>531.37999089021093</c:v>
                </c:pt>
                <c:pt idx="9">
                  <c:v>553.82345109256005</c:v>
                </c:pt>
                <c:pt idx="10">
                  <c:v>584.57296302022542</c:v>
                </c:pt>
                <c:pt idx="11">
                  <c:v>626.70675049932606</c:v>
                </c:pt>
                <c:pt idx="12">
                  <c:v>675.73827479362092</c:v>
                </c:pt>
                <c:pt idx="13">
                  <c:v>723.06255419360934</c:v>
                </c:pt>
                <c:pt idx="14">
                  <c:v>765.7091145425394</c:v>
                </c:pt>
                <c:pt idx="15">
                  <c:v>791.6056732362506</c:v>
                </c:pt>
                <c:pt idx="16">
                  <c:v>794.53834510218303</c:v>
                </c:pt>
                <c:pt idx="17">
                  <c:v>774.93040928307528</c:v>
                </c:pt>
                <c:pt idx="18">
                  <c:v>742.01803861689086</c:v>
                </c:pt>
                <c:pt idx="19">
                  <c:v>699.51732890576864</c:v>
                </c:pt>
                <c:pt idx="20">
                  <c:v>657.19203931331845</c:v>
                </c:pt>
                <c:pt idx="21">
                  <c:v>622.55753183341233</c:v>
                </c:pt>
                <c:pt idx="22">
                  <c:v>597.12861625790583</c:v>
                </c:pt>
                <c:pt idx="23">
                  <c:v>582.44919748437133</c:v>
                </c:pt>
                <c:pt idx="24">
                  <c:v>575.81043049578079</c:v>
                </c:pt>
                <c:pt idx="25">
                  <c:v>573.66309138470251</c:v>
                </c:pt>
                <c:pt idx="26">
                  <c:v>574.27870147308704</c:v>
                </c:pt>
                <c:pt idx="27">
                  <c:v>576.67002505379583</c:v>
                </c:pt>
                <c:pt idx="28">
                  <c:v>579.44789382030592</c:v>
                </c:pt>
                <c:pt idx="29">
                  <c:v>582.91692219212621</c:v>
                </c:pt>
                <c:pt idx="30">
                  <c:v>586.30158149738645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639872"/>
        <c:axId val="142641408"/>
      </c:scatterChart>
      <c:valAx>
        <c:axId val="142639872"/>
        <c:scaling>
          <c:orientation val="minMax"/>
        </c:scaling>
        <c:axPos val="b"/>
        <c:numFmt formatCode="General" sourceLinked="1"/>
        <c:tickLblPos val="nextTo"/>
        <c:crossAx val="142641408"/>
        <c:crosses val="autoZero"/>
        <c:crossBetween val="midCat"/>
      </c:valAx>
      <c:valAx>
        <c:axId val="142641408"/>
        <c:scaling>
          <c:orientation val="minMax"/>
        </c:scaling>
        <c:axPos val="l"/>
        <c:majorGridlines/>
        <c:numFmt formatCode="General" sourceLinked="1"/>
        <c:tickLblPos val="nextTo"/>
        <c:crossAx val="142639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'980051'!$E$1919:$E$1950</c:f>
              <c:numCache>
                <c:formatCode>General</c:formatCode>
                <c:ptCount val="32"/>
                <c:pt idx="0">
                  <c:v>443</c:v>
                </c:pt>
                <c:pt idx="1">
                  <c:v>471</c:v>
                </c:pt>
                <c:pt idx="2">
                  <c:v>445</c:v>
                </c:pt>
                <c:pt idx="3">
                  <c:v>491</c:v>
                </c:pt>
                <c:pt idx="4">
                  <c:v>510</c:v>
                </c:pt>
                <c:pt idx="5">
                  <c:v>519</c:v>
                </c:pt>
                <c:pt idx="6">
                  <c:v>525</c:v>
                </c:pt>
                <c:pt idx="7">
                  <c:v>536</c:v>
                </c:pt>
                <c:pt idx="8">
                  <c:v>540</c:v>
                </c:pt>
                <c:pt idx="9">
                  <c:v>531</c:v>
                </c:pt>
                <c:pt idx="10">
                  <c:v>528</c:v>
                </c:pt>
                <c:pt idx="11">
                  <c:v>562</c:v>
                </c:pt>
                <c:pt idx="12">
                  <c:v>632</c:v>
                </c:pt>
                <c:pt idx="13">
                  <c:v>610</c:v>
                </c:pt>
                <c:pt idx="14">
                  <c:v>646</c:v>
                </c:pt>
                <c:pt idx="15">
                  <c:v>662</c:v>
                </c:pt>
                <c:pt idx="16">
                  <c:v>767</c:v>
                </c:pt>
                <c:pt idx="17">
                  <c:v>709</c:v>
                </c:pt>
                <c:pt idx="18">
                  <c:v>795</c:v>
                </c:pt>
                <c:pt idx="19">
                  <c:v>802</c:v>
                </c:pt>
                <c:pt idx="20">
                  <c:v>693</c:v>
                </c:pt>
                <c:pt idx="21">
                  <c:v>705</c:v>
                </c:pt>
                <c:pt idx="22">
                  <c:v>601</c:v>
                </c:pt>
                <c:pt idx="23">
                  <c:v>604</c:v>
                </c:pt>
                <c:pt idx="24">
                  <c:v>589</c:v>
                </c:pt>
                <c:pt idx="25">
                  <c:v>638</c:v>
                </c:pt>
                <c:pt idx="26">
                  <c:v>607</c:v>
                </c:pt>
                <c:pt idx="27">
                  <c:v>518</c:v>
                </c:pt>
                <c:pt idx="28">
                  <c:v>558</c:v>
                </c:pt>
                <c:pt idx="29">
                  <c:v>584</c:v>
                </c:pt>
                <c:pt idx="30">
                  <c:v>601</c:v>
                </c:pt>
                <c:pt idx="31">
                  <c:v>635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'980051'!$F$1919:$F$1950</c:f>
              <c:numCache>
                <c:formatCode>0</c:formatCode>
                <c:ptCount val="32"/>
                <c:pt idx="5">
                  <c:v>525.42605464230496</c:v>
                </c:pt>
                <c:pt idx="6">
                  <c:v>527.69185252434477</c:v>
                </c:pt>
                <c:pt idx="7">
                  <c:v>530.29039738732854</c:v>
                </c:pt>
                <c:pt idx="8">
                  <c:v>533.6090937587619</c:v>
                </c:pt>
                <c:pt idx="9">
                  <c:v>538.53370787525967</c:v>
                </c:pt>
                <c:pt idx="10">
                  <c:v>546.26383060732985</c:v>
                </c:pt>
                <c:pt idx="11">
                  <c:v>559.77520030022765</c:v>
                </c:pt>
                <c:pt idx="12">
                  <c:v>581.1910019365788</c:v>
                </c:pt>
                <c:pt idx="13">
                  <c:v>610.37324365440395</c:v>
                </c:pt>
                <c:pt idx="14">
                  <c:v>650.15078847718553</c:v>
                </c:pt>
                <c:pt idx="15">
                  <c:v>694.62948170568575</c:v>
                </c:pt>
                <c:pt idx="16">
                  <c:v>734.85551522040203</c:v>
                </c:pt>
                <c:pt idx="17">
                  <c:v>760.79471137733685</c:v>
                </c:pt>
                <c:pt idx="18">
                  <c:v>766.35950070339265</c:v>
                </c:pt>
                <c:pt idx="19">
                  <c:v>751.82724458362622</c:v>
                </c:pt>
                <c:pt idx="20">
                  <c:v>720.30172794696682</c:v>
                </c:pt>
                <c:pt idx="21">
                  <c:v>681.31910663686961</c:v>
                </c:pt>
                <c:pt idx="22">
                  <c:v>642.22796583170702</c:v>
                </c:pt>
                <c:pt idx="23">
                  <c:v>612.1505847358826</c:v>
                </c:pt>
                <c:pt idx="24">
                  <c:v>593.32921023326151</c:v>
                </c:pt>
                <c:pt idx="25">
                  <c:v>582.37542382981303</c:v>
                </c:pt>
                <c:pt idx="26">
                  <c:v>576.70591376183654</c:v>
                </c:pt>
                <c:pt idx="27">
                  <c:v>575.07278265289131</c:v>
                </c:pt>
                <c:pt idx="28">
                  <c:v>575.58963404567874</c:v>
                </c:pt>
                <c:pt idx="29">
                  <c:v>577.18774812076526</c:v>
                </c:pt>
                <c:pt idx="30">
                  <c:v>579.10071975207109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777728"/>
        <c:axId val="142791808"/>
      </c:scatterChart>
      <c:valAx>
        <c:axId val="142777728"/>
        <c:scaling>
          <c:orientation val="minMax"/>
        </c:scaling>
        <c:axPos val="b"/>
        <c:numFmt formatCode="General" sourceLinked="1"/>
        <c:tickLblPos val="nextTo"/>
        <c:crossAx val="142791808"/>
        <c:crosses val="autoZero"/>
        <c:crossBetween val="midCat"/>
      </c:valAx>
      <c:valAx>
        <c:axId val="142791808"/>
        <c:scaling>
          <c:orientation val="minMax"/>
        </c:scaling>
        <c:axPos val="l"/>
        <c:majorGridlines/>
        <c:numFmt formatCode="General" sourceLinked="1"/>
        <c:tickLblPos val="nextTo"/>
        <c:crossAx val="142777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'980051'!$E$169:$E$200</c:f>
              <c:numCache>
                <c:formatCode>General</c:formatCode>
                <c:ptCount val="32"/>
                <c:pt idx="0">
                  <c:v>407</c:v>
                </c:pt>
                <c:pt idx="1">
                  <c:v>489</c:v>
                </c:pt>
                <c:pt idx="2">
                  <c:v>425</c:v>
                </c:pt>
                <c:pt idx="3">
                  <c:v>478</c:v>
                </c:pt>
                <c:pt idx="4">
                  <c:v>508</c:v>
                </c:pt>
                <c:pt idx="5">
                  <c:v>503</c:v>
                </c:pt>
                <c:pt idx="6">
                  <c:v>537</c:v>
                </c:pt>
                <c:pt idx="7">
                  <c:v>549</c:v>
                </c:pt>
                <c:pt idx="8">
                  <c:v>527</c:v>
                </c:pt>
                <c:pt idx="9">
                  <c:v>603</c:v>
                </c:pt>
                <c:pt idx="10">
                  <c:v>578</c:v>
                </c:pt>
                <c:pt idx="11">
                  <c:v>617</c:v>
                </c:pt>
                <c:pt idx="12">
                  <c:v>660</c:v>
                </c:pt>
                <c:pt idx="13">
                  <c:v>677</c:v>
                </c:pt>
                <c:pt idx="14">
                  <c:v>785</c:v>
                </c:pt>
                <c:pt idx="15">
                  <c:v>739</c:v>
                </c:pt>
                <c:pt idx="16">
                  <c:v>773</c:v>
                </c:pt>
                <c:pt idx="17">
                  <c:v>819</c:v>
                </c:pt>
                <c:pt idx="18">
                  <c:v>828</c:v>
                </c:pt>
                <c:pt idx="19">
                  <c:v>759</c:v>
                </c:pt>
                <c:pt idx="20">
                  <c:v>733</c:v>
                </c:pt>
                <c:pt idx="21">
                  <c:v>734</c:v>
                </c:pt>
                <c:pt idx="22">
                  <c:v>662</c:v>
                </c:pt>
                <c:pt idx="23">
                  <c:v>639</c:v>
                </c:pt>
                <c:pt idx="24">
                  <c:v>663</c:v>
                </c:pt>
                <c:pt idx="25">
                  <c:v>622</c:v>
                </c:pt>
                <c:pt idx="26">
                  <c:v>591</c:v>
                </c:pt>
                <c:pt idx="27">
                  <c:v>605</c:v>
                </c:pt>
                <c:pt idx="28">
                  <c:v>611</c:v>
                </c:pt>
                <c:pt idx="29">
                  <c:v>613</c:v>
                </c:pt>
                <c:pt idx="30">
                  <c:v>588</c:v>
                </c:pt>
                <c:pt idx="31">
                  <c:v>611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'980051'!$F$169:$F$200</c:f>
              <c:numCache>
                <c:formatCode>0</c:formatCode>
                <c:ptCount val="32"/>
                <c:pt idx="5">
                  <c:v>519.7137648335804</c:v>
                </c:pt>
                <c:pt idx="6">
                  <c:v>526.26172062713158</c:v>
                </c:pt>
                <c:pt idx="7">
                  <c:v>535.5195736375141</c:v>
                </c:pt>
                <c:pt idx="8">
                  <c:v>548.67159722524343</c:v>
                </c:pt>
                <c:pt idx="9">
                  <c:v>566.99198660524996</c:v>
                </c:pt>
                <c:pt idx="10">
                  <c:v>590.52363207831297</c:v>
                </c:pt>
                <c:pt idx="11">
                  <c:v>621.78393146808185</c:v>
                </c:pt>
                <c:pt idx="12">
                  <c:v>658.57145598374552</c:v>
                </c:pt>
                <c:pt idx="13">
                  <c:v>696.43060263924008</c:v>
                </c:pt>
                <c:pt idx="14">
                  <c:v>735.96056608137849</c:v>
                </c:pt>
                <c:pt idx="15">
                  <c:v>769.86759524284662</c:v>
                </c:pt>
                <c:pt idx="16">
                  <c:v>792.69893091017605</c:v>
                </c:pt>
                <c:pt idx="17">
                  <c:v>800.93547052031352</c:v>
                </c:pt>
                <c:pt idx="18">
                  <c:v>795.01927833525065</c:v>
                </c:pt>
                <c:pt idx="19">
                  <c:v>776.09183127455412</c:v>
                </c:pt>
                <c:pt idx="20">
                  <c:v>747.34423943238892</c:v>
                </c:pt>
                <c:pt idx="21">
                  <c:v>714.45375429170565</c:v>
                </c:pt>
                <c:pt idx="22">
                  <c:v>680.72650027652992</c:v>
                </c:pt>
                <c:pt idx="23">
                  <c:v>652.34829942592341</c:v>
                </c:pt>
                <c:pt idx="24">
                  <c:v>631.93496372918969</c:v>
                </c:pt>
                <c:pt idx="25">
                  <c:v>617.63682700947936</c:v>
                </c:pt>
                <c:pt idx="26">
                  <c:v>607.92184789123701</c:v>
                </c:pt>
                <c:pt idx="27">
                  <c:v>602.8784849607066</c:v>
                </c:pt>
                <c:pt idx="28">
                  <c:v>601.57867900930967</c:v>
                </c:pt>
                <c:pt idx="29">
                  <c:v>602.37345755424894</c:v>
                </c:pt>
                <c:pt idx="30">
                  <c:v>604.44180633585711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588160"/>
        <c:axId val="140589696"/>
      </c:scatterChart>
      <c:valAx>
        <c:axId val="140588160"/>
        <c:scaling>
          <c:orientation val="minMax"/>
        </c:scaling>
        <c:axPos val="b"/>
        <c:numFmt formatCode="General" sourceLinked="1"/>
        <c:tickLblPos val="nextTo"/>
        <c:crossAx val="140589696"/>
        <c:crosses val="autoZero"/>
        <c:crossBetween val="midCat"/>
      </c:valAx>
      <c:valAx>
        <c:axId val="140589696"/>
        <c:scaling>
          <c:orientation val="minMax"/>
        </c:scaling>
        <c:axPos val="l"/>
        <c:majorGridlines/>
        <c:numFmt formatCode="General" sourceLinked="1"/>
        <c:tickLblPos val="nextTo"/>
        <c:crossAx val="140588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'980051'!$E$1969:$E$2000</c:f>
              <c:numCache>
                <c:formatCode>General</c:formatCode>
                <c:ptCount val="32"/>
                <c:pt idx="0">
                  <c:v>435</c:v>
                </c:pt>
                <c:pt idx="1">
                  <c:v>436</c:v>
                </c:pt>
                <c:pt idx="2">
                  <c:v>440</c:v>
                </c:pt>
                <c:pt idx="3">
                  <c:v>444</c:v>
                </c:pt>
                <c:pt idx="4">
                  <c:v>483</c:v>
                </c:pt>
                <c:pt idx="5">
                  <c:v>539</c:v>
                </c:pt>
                <c:pt idx="6">
                  <c:v>524</c:v>
                </c:pt>
                <c:pt idx="7">
                  <c:v>509</c:v>
                </c:pt>
                <c:pt idx="8">
                  <c:v>521</c:v>
                </c:pt>
                <c:pt idx="9">
                  <c:v>561</c:v>
                </c:pt>
                <c:pt idx="10">
                  <c:v>601</c:v>
                </c:pt>
                <c:pt idx="11">
                  <c:v>565</c:v>
                </c:pt>
                <c:pt idx="12">
                  <c:v>628</c:v>
                </c:pt>
                <c:pt idx="13">
                  <c:v>623</c:v>
                </c:pt>
                <c:pt idx="14">
                  <c:v>703</c:v>
                </c:pt>
                <c:pt idx="15">
                  <c:v>670</c:v>
                </c:pt>
                <c:pt idx="16">
                  <c:v>752</c:v>
                </c:pt>
                <c:pt idx="17">
                  <c:v>743</c:v>
                </c:pt>
                <c:pt idx="18">
                  <c:v>751</c:v>
                </c:pt>
                <c:pt idx="19">
                  <c:v>696</c:v>
                </c:pt>
                <c:pt idx="20">
                  <c:v>672</c:v>
                </c:pt>
                <c:pt idx="21">
                  <c:v>665</c:v>
                </c:pt>
                <c:pt idx="22">
                  <c:v>619</c:v>
                </c:pt>
                <c:pt idx="23">
                  <c:v>642</c:v>
                </c:pt>
                <c:pt idx="24">
                  <c:v>577</c:v>
                </c:pt>
                <c:pt idx="25">
                  <c:v>572</c:v>
                </c:pt>
                <c:pt idx="26">
                  <c:v>554</c:v>
                </c:pt>
                <c:pt idx="27">
                  <c:v>622</c:v>
                </c:pt>
                <c:pt idx="28">
                  <c:v>578</c:v>
                </c:pt>
                <c:pt idx="29">
                  <c:v>609</c:v>
                </c:pt>
                <c:pt idx="30">
                  <c:v>533</c:v>
                </c:pt>
                <c:pt idx="31">
                  <c:v>602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'980051'!$F$1969:$F$2000</c:f>
              <c:numCache>
                <c:formatCode>0</c:formatCode>
                <c:ptCount val="32"/>
                <c:pt idx="5">
                  <c:v>523.02230078751745</c:v>
                </c:pt>
                <c:pt idx="6">
                  <c:v>526.38194528691247</c:v>
                </c:pt>
                <c:pt idx="7">
                  <c:v>531.15107747967454</c:v>
                </c:pt>
                <c:pt idx="8">
                  <c:v>538.2803806051171</c:v>
                </c:pt>
                <c:pt idx="9">
                  <c:v>549.04043378471295</c:v>
                </c:pt>
                <c:pt idx="10">
                  <c:v>564.13261030241893</c:v>
                </c:pt>
                <c:pt idx="11">
                  <c:v>585.99458511609282</c:v>
                </c:pt>
                <c:pt idx="12">
                  <c:v>613.8550919818266</c:v>
                </c:pt>
                <c:pt idx="13">
                  <c:v>644.49362049109038</c:v>
                </c:pt>
                <c:pt idx="14">
                  <c:v>678.26797750019671</c:v>
                </c:pt>
                <c:pt idx="15">
                  <c:v>708.48260455921627</c:v>
                </c:pt>
                <c:pt idx="16">
                  <c:v>729.3549666833718</c:v>
                </c:pt>
                <c:pt idx="17">
                  <c:v>736.82619617083765</c:v>
                </c:pt>
                <c:pt idx="18">
                  <c:v>730.97566970068476</c:v>
                </c:pt>
                <c:pt idx="19">
                  <c:v>713.00330496468143</c:v>
                </c:pt>
                <c:pt idx="20">
                  <c:v>686.48167859447437</c:v>
                </c:pt>
                <c:pt idx="21">
                  <c:v>657.29632250893155</c:v>
                </c:pt>
                <c:pt idx="22">
                  <c:v>628.90281089024688</c:v>
                </c:pt>
                <c:pt idx="23">
                  <c:v>606.57509495746115</c:v>
                </c:pt>
                <c:pt idx="24">
                  <c:v>591.7489982964687</c:v>
                </c:pt>
                <c:pt idx="25">
                  <c:v>582.30264897412837</c:v>
                </c:pt>
                <c:pt idx="26">
                  <c:v>576.67149641408059</c:v>
                </c:pt>
                <c:pt idx="27">
                  <c:v>574.40420651902696</c:v>
                </c:pt>
                <c:pt idx="28">
                  <c:v>574.35058435847623</c:v>
                </c:pt>
                <c:pt idx="29">
                  <c:v>575.5089108973209</c:v>
                </c:pt>
                <c:pt idx="30">
                  <c:v>577.21006218968535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809344"/>
        <c:axId val="142835712"/>
      </c:scatterChart>
      <c:valAx>
        <c:axId val="142809344"/>
        <c:scaling>
          <c:orientation val="minMax"/>
        </c:scaling>
        <c:axPos val="b"/>
        <c:numFmt formatCode="General" sourceLinked="1"/>
        <c:tickLblPos val="nextTo"/>
        <c:crossAx val="142835712"/>
        <c:crosses val="autoZero"/>
        <c:crossBetween val="midCat"/>
      </c:valAx>
      <c:valAx>
        <c:axId val="142835712"/>
        <c:scaling>
          <c:orientation val="minMax"/>
        </c:scaling>
        <c:axPos val="l"/>
        <c:majorGridlines/>
        <c:numFmt formatCode="General" sourceLinked="1"/>
        <c:tickLblPos val="nextTo"/>
        <c:crossAx val="142809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'980051'!$E$2019:$E$2050</c:f>
              <c:numCache>
                <c:formatCode>General</c:formatCode>
                <c:ptCount val="32"/>
                <c:pt idx="0">
                  <c:v>451</c:v>
                </c:pt>
                <c:pt idx="1">
                  <c:v>440</c:v>
                </c:pt>
                <c:pt idx="2">
                  <c:v>450</c:v>
                </c:pt>
                <c:pt idx="3">
                  <c:v>478</c:v>
                </c:pt>
                <c:pt idx="4">
                  <c:v>469</c:v>
                </c:pt>
                <c:pt idx="5">
                  <c:v>531</c:v>
                </c:pt>
                <c:pt idx="6">
                  <c:v>539</c:v>
                </c:pt>
                <c:pt idx="7">
                  <c:v>524</c:v>
                </c:pt>
                <c:pt idx="8">
                  <c:v>522</c:v>
                </c:pt>
                <c:pt idx="9">
                  <c:v>573</c:v>
                </c:pt>
                <c:pt idx="10">
                  <c:v>534</c:v>
                </c:pt>
                <c:pt idx="11">
                  <c:v>588</c:v>
                </c:pt>
                <c:pt idx="12">
                  <c:v>610</c:v>
                </c:pt>
                <c:pt idx="13">
                  <c:v>667</c:v>
                </c:pt>
                <c:pt idx="14">
                  <c:v>676</c:v>
                </c:pt>
                <c:pt idx="15">
                  <c:v>645</c:v>
                </c:pt>
                <c:pt idx="16">
                  <c:v>698</c:v>
                </c:pt>
                <c:pt idx="17">
                  <c:v>703</c:v>
                </c:pt>
                <c:pt idx="18">
                  <c:v>733</c:v>
                </c:pt>
                <c:pt idx="19">
                  <c:v>704</c:v>
                </c:pt>
                <c:pt idx="20">
                  <c:v>707</c:v>
                </c:pt>
                <c:pt idx="21">
                  <c:v>661</c:v>
                </c:pt>
                <c:pt idx="22">
                  <c:v>628</c:v>
                </c:pt>
                <c:pt idx="23">
                  <c:v>599</c:v>
                </c:pt>
                <c:pt idx="24">
                  <c:v>560</c:v>
                </c:pt>
                <c:pt idx="25">
                  <c:v>639</c:v>
                </c:pt>
                <c:pt idx="26">
                  <c:v>612</c:v>
                </c:pt>
                <c:pt idx="27">
                  <c:v>587</c:v>
                </c:pt>
                <c:pt idx="28">
                  <c:v>619</c:v>
                </c:pt>
                <c:pt idx="29">
                  <c:v>602</c:v>
                </c:pt>
                <c:pt idx="30">
                  <c:v>579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'980051'!$F$2019:$F$2050</c:f>
              <c:numCache>
                <c:formatCode>0</c:formatCode>
                <c:ptCount val="32"/>
                <c:pt idx="5">
                  <c:v>524.7896559047939</c:v>
                </c:pt>
                <c:pt idx="6">
                  <c:v>528.67420803776815</c:v>
                </c:pt>
                <c:pt idx="7">
                  <c:v>533.67106794161521</c:v>
                </c:pt>
                <c:pt idx="8">
                  <c:v>540.49425110147172</c:v>
                </c:pt>
                <c:pt idx="9">
                  <c:v>550.15430390296387</c:v>
                </c:pt>
                <c:pt idx="10">
                  <c:v>563.2155521532593</c:v>
                </c:pt>
                <c:pt idx="11">
                  <c:v>581.80326759518175</c:v>
                </c:pt>
                <c:pt idx="12">
                  <c:v>605.378328684454</c:v>
                </c:pt>
                <c:pt idx="13">
                  <c:v>631.42335011175578</c:v>
                </c:pt>
                <c:pt idx="14">
                  <c:v>660.51298315577014</c:v>
                </c:pt>
                <c:pt idx="15">
                  <c:v>687.21944631540077</c:v>
                </c:pt>
                <c:pt idx="16">
                  <c:v>706.73412439562651</c:v>
                </c:pt>
                <c:pt idx="17">
                  <c:v>715.48577928150644</c:v>
                </c:pt>
                <c:pt idx="18">
                  <c:v>713.05904569636857</c:v>
                </c:pt>
                <c:pt idx="19">
                  <c:v>700.53002385574132</c:v>
                </c:pt>
                <c:pt idx="20">
                  <c:v>680.51866618550537</c:v>
                </c:pt>
                <c:pt idx="21">
                  <c:v>657.78124763948119</c:v>
                </c:pt>
                <c:pt idx="22">
                  <c:v>635.31933198779586</c:v>
                </c:pt>
                <c:pt idx="23">
                  <c:v>617.59710901080905</c:v>
                </c:pt>
                <c:pt idx="24">
                  <c:v>605.96121059839936</c:v>
                </c:pt>
                <c:pt idx="25">
                  <c:v>598.81049654472997</c:v>
                </c:pt>
                <c:pt idx="26">
                  <c:v>594.98218460331407</c:v>
                </c:pt>
                <c:pt idx="27">
                  <c:v>594.11305412118816</c:v>
                </c:pt>
                <c:pt idx="28">
                  <c:v>595.04151547609717</c:v>
                </c:pt>
                <c:pt idx="29">
                  <c:v>597.17363460030776</c:v>
                </c:pt>
                <c:pt idx="30">
                  <c:v>599.72760306821988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677120"/>
        <c:axId val="142678656"/>
      </c:scatterChart>
      <c:valAx>
        <c:axId val="142677120"/>
        <c:scaling>
          <c:orientation val="minMax"/>
        </c:scaling>
        <c:axPos val="b"/>
        <c:numFmt formatCode="General" sourceLinked="1"/>
        <c:tickLblPos val="nextTo"/>
        <c:crossAx val="142678656"/>
        <c:crosses val="autoZero"/>
        <c:crossBetween val="midCat"/>
      </c:valAx>
      <c:valAx>
        <c:axId val="142678656"/>
        <c:scaling>
          <c:orientation val="minMax"/>
        </c:scaling>
        <c:axPos val="l"/>
        <c:majorGridlines/>
        <c:numFmt formatCode="General" sourceLinked="1"/>
        <c:tickLblPos val="nextTo"/>
        <c:crossAx val="142677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'980051'!$E$2069:$E$2100</c:f>
              <c:numCache>
                <c:formatCode>General</c:formatCode>
                <c:ptCount val="32"/>
                <c:pt idx="0">
                  <c:v>448</c:v>
                </c:pt>
                <c:pt idx="1">
                  <c:v>466</c:v>
                </c:pt>
                <c:pt idx="2">
                  <c:v>476</c:v>
                </c:pt>
                <c:pt idx="3">
                  <c:v>459</c:v>
                </c:pt>
                <c:pt idx="4">
                  <c:v>455</c:v>
                </c:pt>
                <c:pt idx="5">
                  <c:v>498</c:v>
                </c:pt>
                <c:pt idx="6">
                  <c:v>554</c:v>
                </c:pt>
                <c:pt idx="7">
                  <c:v>549</c:v>
                </c:pt>
                <c:pt idx="8">
                  <c:v>571</c:v>
                </c:pt>
                <c:pt idx="9">
                  <c:v>577</c:v>
                </c:pt>
                <c:pt idx="10">
                  <c:v>563</c:v>
                </c:pt>
                <c:pt idx="11">
                  <c:v>581</c:v>
                </c:pt>
                <c:pt idx="12">
                  <c:v>580</c:v>
                </c:pt>
                <c:pt idx="13">
                  <c:v>618</c:v>
                </c:pt>
                <c:pt idx="14">
                  <c:v>706</c:v>
                </c:pt>
                <c:pt idx="15">
                  <c:v>713</c:v>
                </c:pt>
                <c:pt idx="16">
                  <c:v>751</c:v>
                </c:pt>
                <c:pt idx="17">
                  <c:v>762</c:v>
                </c:pt>
                <c:pt idx="18">
                  <c:v>720</c:v>
                </c:pt>
                <c:pt idx="19">
                  <c:v>684</c:v>
                </c:pt>
                <c:pt idx="20">
                  <c:v>729</c:v>
                </c:pt>
                <c:pt idx="21">
                  <c:v>666</c:v>
                </c:pt>
                <c:pt idx="22">
                  <c:v>638</c:v>
                </c:pt>
                <c:pt idx="23">
                  <c:v>605</c:v>
                </c:pt>
                <c:pt idx="24">
                  <c:v>590</c:v>
                </c:pt>
                <c:pt idx="25">
                  <c:v>559</c:v>
                </c:pt>
                <c:pt idx="26">
                  <c:v>616</c:v>
                </c:pt>
                <c:pt idx="27">
                  <c:v>577</c:v>
                </c:pt>
                <c:pt idx="28">
                  <c:v>561</c:v>
                </c:pt>
                <c:pt idx="29">
                  <c:v>606</c:v>
                </c:pt>
                <c:pt idx="30">
                  <c:v>570</c:v>
                </c:pt>
                <c:pt idx="31">
                  <c:v>625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'980051'!$F$2069:$F$2100</c:f>
              <c:numCache>
                <c:formatCode>0</c:formatCode>
                <c:ptCount val="32"/>
                <c:pt idx="5">
                  <c:v>537.09319458468872</c:v>
                </c:pt>
                <c:pt idx="6">
                  <c:v>539.36671810064752</c:v>
                </c:pt>
                <c:pt idx="7">
                  <c:v>542.36083515106247</c:v>
                </c:pt>
                <c:pt idx="8">
                  <c:v>546.79255955652877</c:v>
                </c:pt>
                <c:pt idx="9">
                  <c:v>553.891755917968</c:v>
                </c:pt>
                <c:pt idx="10">
                  <c:v>564.85754350949651</c:v>
                </c:pt>
                <c:pt idx="11">
                  <c:v>582.57843342723208</c:v>
                </c:pt>
                <c:pt idx="12">
                  <c:v>607.74619393039643</c:v>
                </c:pt>
                <c:pt idx="13">
                  <c:v>638.21612083759987</c:v>
                </c:pt>
                <c:pt idx="14">
                  <c:v>674.82232958285442</c:v>
                </c:pt>
                <c:pt idx="15">
                  <c:v>710.2849586998816</c:v>
                </c:pt>
                <c:pt idx="16">
                  <c:v>736.86668721829756</c:v>
                </c:pt>
                <c:pt idx="17">
                  <c:v>748.22592011265317</c:v>
                </c:pt>
                <c:pt idx="18">
                  <c:v>743.18210565169147</c:v>
                </c:pt>
                <c:pt idx="19">
                  <c:v>723.20441789909387</c:v>
                </c:pt>
                <c:pt idx="20">
                  <c:v>692.9356480071732</c:v>
                </c:pt>
                <c:pt idx="21">
                  <c:v>660.14244143285714</c:v>
                </c:pt>
                <c:pt idx="22">
                  <c:v>629.52687961895572</c:v>
                </c:pt>
                <c:pt idx="23">
                  <c:v>606.93072978551231</c:v>
                </c:pt>
                <c:pt idx="24">
                  <c:v>593.10099736604309</c:v>
                </c:pt>
                <c:pt idx="25">
                  <c:v>585.14716951315324</c:v>
                </c:pt>
                <c:pt idx="26">
                  <c:v>581.08795894310015</c:v>
                </c:pt>
                <c:pt idx="27">
                  <c:v>580.0187170257135</c:v>
                </c:pt>
                <c:pt idx="28">
                  <c:v>580.55338664756664</c:v>
                </c:pt>
                <c:pt idx="29">
                  <c:v>581.95358960855788</c:v>
                </c:pt>
                <c:pt idx="30">
                  <c:v>583.60848727084272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729216"/>
        <c:axId val="142730752"/>
      </c:scatterChart>
      <c:valAx>
        <c:axId val="142729216"/>
        <c:scaling>
          <c:orientation val="minMax"/>
        </c:scaling>
        <c:axPos val="b"/>
        <c:numFmt formatCode="General" sourceLinked="1"/>
        <c:tickLblPos val="nextTo"/>
        <c:crossAx val="142730752"/>
        <c:crosses val="autoZero"/>
        <c:crossBetween val="midCat"/>
      </c:valAx>
      <c:valAx>
        <c:axId val="142730752"/>
        <c:scaling>
          <c:orientation val="minMax"/>
        </c:scaling>
        <c:axPos val="l"/>
        <c:majorGridlines/>
        <c:numFmt formatCode="General" sourceLinked="1"/>
        <c:tickLblPos val="nextTo"/>
        <c:crossAx val="142729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'980051'!$E$2119:$E$2150</c:f>
              <c:numCache>
                <c:formatCode>General</c:formatCode>
                <c:ptCount val="32"/>
                <c:pt idx="0">
                  <c:v>465</c:v>
                </c:pt>
                <c:pt idx="1">
                  <c:v>433</c:v>
                </c:pt>
                <c:pt idx="2">
                  <c:v>472</c:v>
                </c:pt>
                <c:pt idx="3">
                  <c:v>436</c:v>
                </c:pt>
                <c:pt idx="4">
                  <c:v>445</c:v>
                </c:pt>
                <c:pt idx="5">
                  <c:v>509</c:v>
                </c:pt>
                <c:pt idx="6">
                  <c:v>521</c:v>
                </c:pt>
                <c:pt idx="7">
                  <c:v>534</c:v>
                </c:pt>
                <c:pt idx="8">
                  <c:v>575</c:v>
                </c:pt>
                <c:pt idx="9">
                  <c:v>556</c:v>
                </c:pt>
                <c:pt idx="10">
                  <c:v>556</c:v>
                </c:pt>
                <c:pt idx="11">
                  <c:v>525</c:v>
                </c:pt>
                <c:pt idx="12">
                  <c:v>626</c:v>
                </c:pt>
                <c:pt idx="13">
                  <c:v>660</c:v>
                </c:pt>
                <c:pt idx="14">
                  <c:v>656</c:v>
                </c:pt>
                <c:pt idx="15">
                  <c:v>723</c:v>
                </c:pt>
                <c:pt idx="16">
                  <c:v>700</c:v>
                </c:pt>
                <c:pt idx="17">
                  <c:v>739</c:v>
                </c:pt>
                <c:pt idx="18">
                  <c:v>700</c:v>
                </c:pt>
                <c:pt idx="19">
                  <c:v>666</c:v>
                </c:pt>
                <c:pt idx="20">
                  <c:v>695</c:v>
                </c:pt>
                <c:pt idx="21">
                  <c:v>587</c:v>
                </c:pt>
                <c:pt idx="22">
                  <c:v>612</c:v>
                </c:pt>
                <c:pt idx="23">
                  <c:v>629</c:v>
                </c:pt>
                <c:pt idx="24">
                  <c:v>583</c:v>
                </c:pt>
                <c:pt idx="25">
                  <c:v>563</c:v>
                </c:pt>
                <c:pt idx="26">
                  <c:v>612</c:v>
                </c:pt>
                <c:pt idx="27">
                  <c:v>618</c:v>
                </c:pt>
                <c:pt idx="28">
                  <c:v>616</c:v>
                </c:pt>
                <c:pt idx="29">
                  <c:v>584</c:v>
                </c:pt>
                <c:pt idx="30">
                  <c:v>562</c:v>
                </c:pt>
                <c:pt idx="31">
                  <c:v>570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'980051'!$F$2119:$F$2150</c:f>
              <c:numCache>
                <c:formatCode>0</c:formatCode>
                <c:ptCount val="32"/>
                <c:pt idx="5">
                  <c:v>525.48586625731468</c:v>
                </c:pt>
                <c:pt idx="6">
                  <c:v>528.75948726752051</c:v>
                </c:pt>
                <c:pt idx="7">
                  <c:v>532.69051955157033</c:v>
                </c:pt>
                <c:pt idx="8">
                  <c:v>537.97544552725549</c:v>
                </c:pt>
                <c:pt idx="9">
                  <c:v>545.9352355405199</c:v>
                </c:pt>
                <c:pt idx="10">
                  <c:v>557.92581030783651</c:v>
                </c:pt>
                <c:pt idx="11">
                  <c:v>577.11732784687092</c:v>
                </c:pt>
                <c:pt idx="12">
                  <c:v>604.03627743374022</c:v>
                </c:pt>
                <c:pt idx="13">
                  <c:v>635.75831032603116</c:v>
                </c:pt>
                <c:pt idx="14">
                  <c:v>671.86356488742763</c:v>
                </c:pt>
                <c:pt idx="15">
                  <c:v>703.31174193266327</c:v>
                </c:pt>
                <c:pt idx="16">
                  <c:v>721.76633866539748</c:v>
                </c:pt>
                <c:pt idx="17">
                  <c:v>722.45633764058414</c:v>
                </c:pt>
                <c:pt idx="18">
                  <c:v>708.10366779016044</c:v>
                </c:pt>
                <c:pt idx="19">
                  <c:v>682.09820272742456</c:v>
                </c:pt>
                <c:pt idx="20">
                  <c:v>651.99619296479239</c:v>
                </c:pt>
                <c:pt idx="21">
                  <c:v>625.46291201708482</c:v>
                </c:pt>
                <c:pt idx="22">
                  <c:v>605.42693474839018</c:v>
                </c:pt>
                <c:pt idx="23">
                  <c:v>594.00608438405629</c:v>
                </c:pt>
                <c:pt idx="24">
                  <c:v>589.17934130491449</c:v>
                </c:pt>
                <c:pt idx="25">
                  <c:v>588.00673473250879</c:v>
                </c:pt>
                <c:pt idx="26">
                  <c:v>589.0372327007625</c:v>
                </c:pt>
                <c:pt idx="27">
                  <c:v>591.39269370602665</c:v>
                </c:pt>
                <c:pt idx="28">
                  <c:v>593.90792230394447</c:v>
                </c:pt>
                <c:pt idx="29">
                  <c:v>596.94708543844661</c:v>
                </c:pt>
                <c:pt idx="30">
                  <c:v>599.86887719980314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912128"/>
        <c:axId val="142922112"/>
      </c:scatterChart>
      <c:valAx>
        <c:axId val="142912128"/>
        <c:scaling>
          <c:orientation val="minMax"/>
        </c:scaling>
        <c:axPos val="b"/>
        <c:numFmt formatCode="General" sourceLinked="1"/>
        <c:tickLblPos val="nextTo"/>
        <c:crossAx val="142922112"/>
        <c:crosses val="autoZero"/>
        <c:crossBetween val="midCat"/>
      </c:valAx>
      <c:valAx>
        <c:axId val="142922112"/>
        <c:scaling>
          <c:orientation val="minMax"/>
        </c:scaling>
        <c:axPos val="l"/>
        <c:majorGridlines/>
        <c:numFmt formatCode="General" sourceLinked="1"/>
        <c:tickLblPos val="nextTo"/>
        <c:crossAx val="142912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'980051'!$E$2169:$E$2200</c:f>
              <c:numCache>
                <c:formatCode>General</c:formatCode>
                <c:ptCount val="32"/>
                <c:pt idx="0">
                  <c:v>431</c:v>
                </c:pt>
                <c:pt idx="1">
                  <c:v>466</c:v>
                </c:pt>
                <c:pt idx="2">
                  <c:v>455</c:v>
                </c:pt>
                <c:pt idx="3">
                  <c:v>483</c:v>
                </c:pt>
                <c:pt idx="4">
                  <c:v>499</c:v>
                </c:pt>
                <c:pt idx="5">
                  <c:v>508</c:v>
                </c:pt>
                <c:pt idx="6">
                  <c:v>519</c:v>
                </c:pt>
                <c:pt idx="7">
                  <c:v>513</c:v>
                </c:pt>
                <c:pt idx="8">
                  <c:v>512</c:v>
                </c:pt>
                <c:pt idx="9">
                  <c:v>544</c:v>
                </c:pt>
                <c:pt idx="10">
                  <c:v>599</c:v>
                </c:pt>
                <c:pt idx="11">
                  <c:v>525</c:v>
                </c:pt>
                <c:pt idx="12">
                  <c:v>630</c:v>
                </c:pt>
                <c:pt idx="13">
                  <c:v>653</c:v>
                </c:pt>
                <c:pt idx="14">
                  <c:v>682</c:v>
                </c:pt>
                <c:pt idx="15">
                  <c:v>740</c:v>
                </c:pt>
                <c:pt idx="16">
                  <c:v>761</c:v>
                </c:pt>
                <c:pt idx="17">
                  <c:v>810</c:v>
                </c:pt>
                <c:pt idx="18">
                  <c:v>758</c:v>
                </c:pt>
                <c:pt idx="19">
                  <c:v>747</c:v>
                </c:pt>
                <c:pt idx="20">
                  <c:v>688</c:v>
                </c:pt>
                <c:pt idx="21">
                  <c:v>648</c:v>
                </c:pt>
                <c:pt idx="22">
                  <c:v>624</c:v>
                </c:pt>
                <c:pt idx="23">
                  <c:v>639</c:v>
                </c:pt>
                <c:pt idx="24">
                  <c:v>551</c:v>
                </c:pt>
                <c:pt idx="25">
                  <c:v>591</c:v>
                </c:pt>
                <c:pt idx="26">
                  <c:v>648</c:v>
                </c:pt>
                <c:pt idx="27">
                  <c:v>620</c:v>
                </c:pt>
                <c:pt idx="28">
                  <c:v>602</c:v>
                </c:pt>
                <c:pt idx="29">
                  <c:v>598</c:v>
                </c:pt>
                <c:pt idx="30">
                  <c:v>591</c:v>
                </c:pt>
                <c:pt idx="31">
                  <c:v>612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'980051'!$F$2169:$F$2200</c:f>
              <c:numCache>
                <c:formatCode>General</c:formatCode>
                <c:ptCount val="32"/>
                <c:pt idx="5" formatCode="0">
                  <c:v>511.88737591776732</c:v>
                </c:pt>
                <c:pt idx="6" formatCode="0">
                  <c:v>516.0927816603371</c:v>
                </c:pt>
                <c:pt idx="7" formatCode="0">
                  <c:v>520.89785854833326</c:v>
                </c:pt>
                <c:pt idx="8" formatCode="0">
                  <c:v>526.97169199832751</c:v>
                </c:pt>
                <c:pt idx="9" formatCode="0">
                  <c:v>535.78152266167638</c:v>
                </c:pt>
                <c:pt idx="10" formatCode="0">
                  <c:v>549.1074053860674</c:v>
                </c:pt>
                <c:pt idx="11" formatCode="0">
                  <c:v>571.21258142497811</c:v>
                </c:pt>
                <c:pt idx="12" formatCode="0">
                  <c:v>603.9171479972174</c:v>
                </c:pt>
                <c:pt idx="13" formatCode="0">
                  <c:v>644.84885046427246</c:v>
                </c:pt>
                <c:pt idx="14" formatCode="0">
                  <c:v>694.7373376065508</c:v>
                </c:pt>
                <c:pt idx="15" formatCode="0">
                  <c:v>742.1966230778263</c:v>
                </c:pt>
                <c:pt idx="16" formatCode="0">
                  <c:v>774.80351657581582</c:v>
                </c:pt>
                <c:pt idx="17" formatCode="0">
                  <c:v>783.49158192658206</c:v>
                </c:pt>
                <c:pt idx="18" formatCode="0">
                  <c:v>769.16664683232034</c:v>
                </c:pt>
                <c:pt idx="19" formatCode="0">
                  <c:v>736.03570272177706</c:v>
                </c:pt>
                <c:pt idx="20" formatCode="0">
                  <c:v>694.14900986569171</c:v>
                </c:pt>
                <c:pt idx="21" formatCode="0">
                  <c:v>655.28191095816101</c:v>
                </c:pt>
                <c:pt idx="22" formatCode="0">
                  <c:v>624.79949771935105</c:v>
                </c:pt>
                <c:pt idx="23" formatCode="0">
                  <c:v>606.78716802960741</c:v>
                </c:pt>
                <c:pt idx="24" formatCode="0">
                  <c:v>598.75515635216891</c:v>
                </c:pt>
                <c:pt idx="25" formatCode="0">
                  <c:v>596.34857749210437</c:v>
                </c:pt>
                <c:pt idx="26" formatCode="0">
                  <c:v>597.31235098370189</c:v>
                </c:pt>
                <c:pt idx="27" formatCode="0">
                  <c:v>600.3054093803994</c:v>
                </c:pt>
                <c:pt idx="28" formatCode="0">
                  <c:v>603.62874993317587</c:v>
                </c:pt>
                <c:pt idx="29" formatCode="0">
                  <c:v>607.6846396455619</c:v>
                </c:pt>
                <c:pt idx="30" formatCode="0">
                  <c:v>611.59474119784886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25664"/>
        <c:axId val="143027200"/>
      </c:scatterChart>
      <c:valAx>
        <c:axId val="143025664"/>
        <c:scaling>
          <c:orientation val="minMax"/>
        </c:scaling>
        <c:axPos val="b"/>
        <c:numFmt formatCode="General" sourceLinked="1"/>
        <c:tickLblPos val="nextTo"/>
        <c:crossAx val="143027200"/>
        <c:crosses val="autoZero"/>
        <c:crossBetween val="midCat"/>
      </c:valAx>
      <c:valAx>
        <c:axId val="143027200"/>
        <c:scaling>
          <c:orientation val="minMax"/>
        </c:scaling>
        <c:axPos val="l"/>
        <c:majorGridlines/>
        <c:numFmt formatCode="General" sourceLinked="1"/>
        <c:tickLblPos val="nextTo"/>
        <c:crossAx val="143025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'980051'!$E$2219:$E$2250</c:f>
              <c:numCache>
                <c:formatCode>General</c:formatCode>
                <c:ptCount val="32"/>
                <c:pt idx="0">
                  <c:v>414</c:v>
                </c:pt>
                <c:pt idx="1">
                  <c:v>394</c:v>
                </c:pt>
                <c:pt idx="2">
                  <c:v>428</c:v>
                </c:pt>
                <c:pt idx="3">
                  <c:v>474</c:v>
                </c:pt>
                <c:pt idx="4">
                  <c:v>454</c:v>
                </c:pt>
                <c:pt idx="5">
                  <c:v>519</c:v>
                </c:pt>
                <c:pt idx="6">
                  <c:v>526</c:v>
                </c:pt>
                <c:pt idx="7">
                  <c:v>509</c:v>
                </c:pt>
                <c:pt idx="8">
                  <c:v>549</c:v>
                </c:pt>
                <c:pt idx="9">
                  <c:v>573</c:v>
                </c:pt>
                <c:pt idx="10">
                  <c:v>586</c:v>
                </c:pt>
                <c:pt idx="11">
                  <c:v>600</c:v>
                </c:pt>
                <c:pt idx="12">
                  <c:v>622</c:v>
                </c:pt>
                <c:pt idx="13">
                  <c:v>636</c:v>
                </c:pt>
                <c:pt idx="14">
                  <c:v>674</c:v>
                </c:pt>
                <c:pt idx="15">
                  <c:v>740</c:v>
                </c:pt>
                <c:pt idx="16">
                  <c:v>743</c:v>
                </c:pt>
                <c:pt idx="17">
                  <c:v>734</c:v>
                </c:pt>
                <c:pt idx="18">
                  <c:v>699</c:v>
                </c:pt>
                <c:pt idx="19">
                  <c:v>680</c:v>
                </c:pt>
                <c:pt idx="20">
                  <c:v>670</c:v>
                </c:pt>
                <c:pt idx="21">
                  <c:v>583</c:v>
                </c:pt>
                <c:pt idx="22">
                  <c:v>635</c:v>
                </c:pt>
                <c:pt idx="23">
                  <c:v>629</c:v>
                </c:pt>
                <c:pt idx="24">
                  <c:v>555</c:v>
                </c:pt>
                <c:pt idx="25">
                  <c:v>614</c:v>
                </c:pt>
                <c:pt idx="26">
                  <c:v>608</c:v>
                </c:pt>
                <c:pt idx="27">
                  <c:v>581</c:v>
                </c:pt>
                <c:pt idx="28">
                  <c:v>609</c:v>
                </c:pt>
                <c:pt idx="29">
                  <c:v>559</c:v>
                </c:pt>
                <c:pt idx="30">
                  <c:v>567</c:v>
                </c:pt>
                <c:pt idx="31">
                  <c:v>654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'980051'!$F$2219:$F$2250</c:f>
              <c:numCache>
                <c:formatCode>General</c:formatCode>
                <c:ptCount val="32"/>
                <c:pt idx="5" formatCode="0">
                  <c:v>523.22317530312796</c:v>
                </c:pt>
                <c:pt idx="6" formatCode="0">
                  <c:v>527.23583563851469</c:v>
                </c:pt>
                <c:pt idx="7" formatCode="0">
                  <c:v>532.88576679782057</c:v>
                </c:pt>
                <c:pt idx="8" formatCode="0">
                  <c:v>541.30364392708213</c:v>
                </c:pt>
                <c:pt idx="9" formatCode="0">
                  <c:v>553.95938406600249</c:v>
                </c:pt>
                <c:pt idx="10" formatCode="0">
                  <c:v>571.53251280350912</c:v>
                </c:pt>
                <c:pt idx="11" formatCode="0">
                  <c:v>596.46281080173594</c:v>
                </c:pt>
                <c:pt idx="12" formatCode="0">
                  <c:v>627.11172596462848</c:v>
                </c:pt>
                <c:pt idx="13" formatCode="0">
                  <c:v>659.0395516578991</c:v>
                </c:pt>
                <c:pt idx="14" formatCode="0">
                  <c:v>691.38413759023217</c:v>
                </c:pt>
                <c:pt idx="15" formatCode="0">
                  <c:v>716.29751780649076</c:v>
                </c:pt>
                <c:pt idx="16" formatCode="0">
                  <c:v>728.24358015886673</c:v>
                </c:pt>
                <c:pt idx="17" formatCode="0">
                  <c:v>725.00047081492858</c:v>
                </c:pt>
                <c:pt idx="18" formatCode="0">
                  <c:v>709.94310237476975</c:v>
                </c:pt>
                <c:pt idx="19" formatCode="0">
                  <c:v>685.2662285277928</c:v>
                </c:pt>
                <c:pt idx="20" formatCode="0">
                  <c:v>656.75494836738642</c:v>
                </c:pt>
                <c:pt idx="21" formatCode="0">
                  <c:v>630.44276128183333</c:v>
                </c:pt>
                <c:pt idx="22" formatCode="0">
                  <c:v>608.75342342500232</c:v>
                </c:pt>
                <c:pt idx="23" formatCode="0">
                  <c:v>594.51818256105889</c:v>
                </c:pt>
                <c:pt idx="24" formatCode="0">
                  <c:v>586.90204312572166</c:v>
                </c:pt>
                <c:pt idx="25" formatCode="0">
                  <c:v>583.38536024140103</c:v>
                </c:pt>
                <c:pt idx="26" formatCode="0">
                  <c:v>582.55907437290898</c:v>
                </c:pt>
                <c:pt idx="27" formatCode="0">
                  <c:v>583.67044616342071</c:v>
                </c:pt>
                <c:pt idx="28" formatCode="0">
                  <c:v>585.51573465528202</c:v>
                </c:pt>
                <c:pt idx="29" formatCode="0">
                  <c:v>588.06548607875823</c:v>
                </c:pt>
                <c:pt idx="30" formatCode="0">
                  <c:v>590.65664882407941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90048"/>
        <c:axId val="143091584"/>
      </c:scatterChart>
      <c:valAx>
        <c:axId val="143090048"/>
        <c:scaling>
          <c:orientation val="minMax"/>
        </c:scaling>
        <c:axPos val="b"/>
        <c:numFmt formatCode="General" sourceLinked="1"/>
        <c:tickLblPos val="nextTo"/>
        <c:crossAx val="143091584"/>
        <c:crosses val="autoZero"/>
        <c:crossBetween val="midCat"/>
      </c:valAx>
      <c:valAx>
        <c:axId val="143091584"/>
        <c:scaling>
          <c:orientation val="minMax"/>
        </c:scaling>
        <c:axPos val="l"/>
        <c:majorGridlines/>
        <c:numFmt formatCode="General" sourceLinked="1"/>
        <c:tickLblPos val="nextTo"/>
        <c:crossAx val="143090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'980051'!$E$2269:$E$2300</c:f>
              <c:numCache>
                <c:formatCode>General</c:formatCode>
                <c:ptCount val="32"/>
                <c:pt idx="0">
                  <c:v>430</c:v>
                </c:pt>
                <c:pt idx="1">
                  <c:v>439</c:v>
                </c:pt>
                <c:pt idx="2">
                  <c:v>478</c:v>
                </c:pt>
                <c:pt idx="3">
                  <c:v>494</c:v>
                </c:pt>
                <c:pt idx="4">
                  <c:v>479</c:v>
                </c:pt>
                <c:pt idx="5">
                  <c:v>490</c:v>
                </c:pt>
                <c:pt idx="6">
                  <c:v>516</c:v>
                </c:pt>
                <c:pt idx="7">
                  <c:v>538</c:v>
                </c:pt>
                <c:pt idx="8">
                  <c:v>522</c:v>
                </c:pt>
                <c:pt idx="9">
                  <c:v>587</c:v>
                </c:pt>
                <c:pt idx="10">
                  <c:v>517</c:v>
                </c:pt>
                <c:pt idx="11">
                  <c:v>615</c:v>
                </c:pt>
                <c:pt idx="12">
                  <c:v>593</c:v>
                </c:pt>
                <c:pt idx="13">
                  <c:v>658</c:v>
                </c:pt>
                <c:pt idx="14">
                  <c:v>700</c:v>
                </c:pt>
                <c:pt idx="15">
                  <c:v>670</c:v>
                </c:pt>
                <c:pt idx="16">
                  <c:v>822</c:v>
                </c:pt>
                <c:pt idx="17">
                  <c:v>786</c:v>
                </c:pt>
                <c:pt idx="18">
                  <c:v>812</c:v>
                </c:pt>
                <c:pt idx="19">
                  <c:v>748</c:v>
                </c:pt>
                <c:pt idx="20">
                  <c:v>743</c:v>
                </c:pt>
                <c:pt idx="21">
                  <c:v>689</c:v>
                </c:pt>
                <c:pt idx="22">
                  <c:v>627</c:v>
                </c:pt>
                <c:pt idx="23">
                  <c:v>636</c:v>
                </c:pt>
                <c:pt idx="24">
                  <c:v>608</c:v>
                </c:pt>
                <c:pt idx="25">
                  <c:v>626</c:v>
                </c:pt>
                <c:pt idx="26">
                  <c:v>655</c:v>
                </c:pt>
                <c:pt idx="27">
                  <c:v>572</c:v>
                </c:pt>
                <c:pt idx="28">
                  <c:v>599</c:v>
                </c:pt>
                <c:pt idx="29">
                  <c:v>590</c:v>
                </c:pt>
                <c:pt idx="30">
                  <c:v>570</c:v>
                </c:pt>
                <c:pt idx="31">
                  <c:v>654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'980051'!$F$2269:$F$2300</c:f>
              <c:numCache>
                <c:formatCode>General</c:formatCode>
                <c:ptCount val="32"/>
                <c:pt idx="5" formatCode="0">
                  <c:v>514.61331905384691</c:v>
                </c:pt>
                <c:pt idx="6" formatCode="0">
                  <c:v>518.59746204166424</c:v>
                </c:pt>
                <c:pt idx="7" formatCode="0">
                  <c:v>523.54411831274831</c:v>
                </c:pt>
                <c:pt idx="8" formatCode="0">
                  <c:v>530.29490344672229</c:v>
                </c:pt>
                <c:pt idx="9" formatCode="0">
                  <c:v>540.28940094717325</c:v>
                </c:pt>
                <c:pt idx="10" formatCode="0">
                  <c:v>554.83551902765828</c:v>
                </c:pt>
                <c:pt idx="11" formatCode="0">
                  <c:v>577.40145095655271</c:v>
                </c:pt>
                <c:pt idx="12" formatCode="0">
                  <c:v>608.64658615526696</c:v>
                </c:pt>
                <c:pt idx="13" formatCode="0">
                  <c:v>646.02768517600737</c:v>
                </c:pt>
                <c:pt idx="14" formatCode="0">
                  <c:v>690.94814163922717</c:v>
                </c:pt>
                <c:pt idx="15" formatCode="0">
                  <c:v>735.16863386436103</c:v>
                </c:pt>
                <c:pt idx="16" formatCode="0">
                  <c:v>769.90111798158853</c:v>
                </c:pt>
                <c:pt idx="17" formatCode="0">
                  <c:v>787.57302540359319</c:v>
                </c:pt>
                <c:pt idx="18" formatCode="0">
                  <c:v>785.86183055798131</c:v>
                </c:pt>
                <c:pt idx="19" formatCode="0">
                  <c:v>766.24778747976814</c:v>
                </c:pt>
                <c:pt idx="20" formatCode="0">
                  <c:v>733.08049738538341</c:v>
                </c:pt>
                <c:pt idx="21" formatCode="0">
                  <c:v>695.02042631224492</c:v>
                </c:pt>
                <c:pt idx="22" formatCode="0">
                  <c:v>657.81980690718478</c:v>
                </c:pt>
                <c:pt idx="23" formatCode="0">
                  <c:v>629.18300499464499</c:v>
                </c:pt>
                <c:pt idx="24" formatCode="0">
                  <c:v>610.99118009180972</c:v>
                </c:pt>
                <c:pt idx="25" formatCode="0">
                  <c:v>600.21375672844852</c:v>
                </c:pt>
                <c:pt idx="26" formatCode="0">
                  <c:v>594.64918783947792</c:v>
                </c:pt>
                <c:pt idx="27" formatCode="0">
                  <c:v>593.36854440570357</c:v>
                </c:pt>
                <c:pt idx="28" formatCode="0">
                  <c:v>594.49110084307858</c:v>
                </c:pt>
                <c:pt idx="29" formatCode="0">
                  <c:v>597.06189213583832</c:v>
                </c:pt>
                <c:pt idx="30" formatCode="0">
                  <c:v>600.07253024603858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121408"/>
        <c:axId val="142934784"/>
      </c:scatterChart>
      <c:valAx>
        <c:axId val="143121408"/>
        <c:scaling>
          <c:orientation val="minMax"/>
        </c:scaling>
        <c:axPos val="b"/>
        <c:numFmt formatCode="General" sourceLinked="1"/>
        <c:tickLblPos val="nextTo"/>
        <c:crossAx val="142934784"/>
        <c:crosses val="autoZero"/>
        <c:crossBetween val="midCat"/>
      </c:valAx>
      <c:valAx>
        <c:axId val="142934784"/>
        <c:scaling>
          <c:orientation val="minMax"/>
        </c:scaling>
        <c:axPos val="l"/>
        <c:majorGridlines/>
        <c:numFmt formatCode="General" sourceLinked="1"/>
        <c:tickLblPos val="nextTo"/>
        <c:crossAx val="143121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'980051'!$E$2319:$E$2350</c:f>
              <c:numCache>
                <c:formatCode>General</c:formatCode>
                <c:ptCount val="32"/>
                <c:pt idx="0">
                  <c:v>462</c:v>
                </c:pt>
                <c:pt idx="1">
                  <c:v>460</c:v>
                </c:pt>
                <c:pt idx="2">
                  <c:v>413</c:v>
                </c:pt>
                <c:pt idx="3">
                  <c:v>477</c:v>
                </c:pt>
                <c:pt idx="4">
                  <c:v>495</c:v>
                </c:pt>
                <c:pt idx="5">
                  <c:v>536</c:v>
                </c:pt>
                <c:pt idx="6">
                  <c:v>494</c:v>
                </c:pt>
                <c:pt idx="7">
                  <c:v>520</c:v>
                </c:pt>
                <c:pt idx="8">
                  <c:v>545</c:v>
                </c:pt>
                <c:pt idx="9">
                  <c:v>586</c:v>
                </c:pt>
                <c:pt idx="10">
                  <c:v>537</c:v>
                </c:pt>
                <c:pt idx="11">
                  <c:v>573</c:v>
                </c:pt>
                <c:pt idx="12">
                  <c:v>642</c:v>
                </c:pt>
                <c:pt idx="13">
                  <c:v>596</c:v>
                </c:pt>
                <c:pt idx="14">
                  <c:v>721</c:v>
                </c:pt>
                <c:pt idx="15">
                  <c:v>701</c:v>
                </c:pt>
                <c:pt idx="16">
                  <c:v>811</c:v>
                </c:pt>
                <c:pt idx="17">
                  <c:v>748</c:v>
                </c:pt>
                <c:pt idx="18">
                  <c:v>798</c:v>
                </c:pt>
                <c:pt idx="19">
                  <c:v>820</c:v>
                </c:pt>
                <c:pt idx="20">
                  <c:v>739</c:v>
                </c:pt>
                <c:pt idx="21">
                  <c:v>676</c:v>
                </c:pt>
                <c:pt idx="22">
                  <c:v>632</c:v>
                </c:pt>
                <c:pt idx="23">
                  <c:v>605</c:v>
                </c:pt>
                <c:pt idx="24">
                  <c:v>557</c:v>
                </c:pt>
                <c:pt idx="25">
                  <c:v>614</c:v>
                </c:pt>
                <c:pt idx="26">
                  <c:v>610</c:v>
                </c:pt>
                <c:pt idx="27">
                  <c:v>627</c:v>
                </c:pt>
                <c:pt idx="28">
                  <c:v>573</c:v>
                </c:pt>
                <c:pt idx="29">
                  <c:v>606</c:v>
                </c:pt>
                <c:pt idx="30">
                  <c:v>611</c:v>
                </c:pt>
                <c:pt idx="31">
                  <c:v>592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'980051'!$F$2319:$F$2350</c:f>
              <c:numCache>
                <c:formatCode>General</c:formatCode>
                <c:ptCount val="32"/>
                <c:pt idx="5" formatCode="0">
                  <c:v>524.93355324745596</c:v>
                </c:pt>
                <c:pt idx="6" formatCode="0">
                  <c:v>528.2331282635738</c:v>
                </c:pt>
                <c:pt idx="7" formatCode="0">
                  <c:v>531.91149750624868</c:v>
                </c:pt>
                <c:pt idx="8" formatCode="0">
                  <c:v>536.40853322644796</c:v>
                </c:pt>
                <c:pt idx="9" formatCode="0">
                  <c:v>542.81907522775805</c:v>
                </c:pt>
                <c:pt idx="10" formatCode="0">
                  <c:v>552.68626148322835</c:v>
                </c:pt>
                <c:pt idx="11" formatCode="0">
                  <c:v>569.85578752698268</c:v>
                </c:pt>
                <c:pt idx="12" formatCode="0">
                  <c:v>597.01778828068541</c:v>
                </c:pt>
                <c:pt idx="13" formatCode="0">
                  <c:v>633.71248667087423</c:v>
                </c:pt>
                <c:pt idx="14" formatCode="0">
                  <c:v>682.62810333310404</c:v>
                </c:pt>
                <c:pt idx="15" formatCode="0">
                  <c:v>734.89231545193741</c:v>
                </c:pt>
                <c:pt idx="16" formatCode="0">
                  <c:v>778.10985730069831</c:v>
                </c:pt>
                <c:pt idx="17" formatCode="0">
                  <c:v>800.1638924683582</c:v>
                </c:pt>
                <c:pt idx="18" formatCode="0">
                  <c:v>796.68451725620218</c:v>
                </c:pt>
                <c:pt idx="19" formatCode="0">
                  <c:v>769.90184009483198</c:v>
                </c:pt>
                <c:pt idx="20" formatCode="0">
                  <c:v>727.53778318682282</c:v>
                </c:pt>
                <c:pt idx="21" formatCode="0">
                  <c:v>682.68022819642601</c:v>
                </c:pt>
                <c:pt idx="22" formatCode="0">
                  <c:v>643.31790191762923</c:v>
                </c:pt>
                <c:pt idx="23" formatCode="0">
                  <c:v>617.0334495110767</c:v>
                </c:pt>
                <c:pt idx="24" formatCode="0">
                  <c:v>603.0964075818714</c:v>
                </c:pt>
                <c:pt idx="25" formatCode="0">
                  <c:v>596.70696848666262</c:v>
                </c:pt>
                <c:pt idx="26" formatCode="0">
                  <c:v>594.94462612813481</c:v>
                </c:pt>
                <c:pt idx="27" formatCode="0">
                  <c:v>596.17892180931074</c:v>
                </c:pt>
                <c:pt idx="28" formatCode="0">
                  <c:v>598.44092844639306</c:v>
                </c:pt>
                <c:pt idx="29" formatCode="0">
                  <c:v>601.52468634716138</c:v>
                </c:pt>
                <c:pt idx="30" formatCode="0">
                  <c:v>604.60461973551878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984704"/>
        <c:axId val="142986240"/>
      </c:scatterChart>
      <c:valAx>
        <c:axId val="142984704"/>
        <c:scaling>
          <c:orientation val="minMax"/>
        </c:scaling>
        <c:axPos val="b"/>
        <c:numFmt formatCode="General" sourceLinked="1"/>
        <c:tickLblPos val="nextTo"/>
        <c:crossAx val="142986240"/>
        <c:crosses val="autoZero"/>
        <c:crossBetween val="midCat"/>
      </c:valAx>
      <c:valAx>
        <c:axId val="142986240"/>
        <c:scaling>
          <c:orientation val="minMax"/>
        </c:scaling>
        <c:axPos val="l"/>
        <c:majorGridlines/>
        <c:numFmt formatCode="General" sourceLinked="1"/>
        <c:tickLblPos val="nextTo"/>
        <c:crossAx val="142984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'980051'!$E$2369:$E$2400</c:f>
              <c:numCache>
                <c:formatCode>General</c:formatCode>
                <c:ptCount val="32"/>
                <c:pt idx="0">
                  <c:v>417</c:v>
                </c:pt>
                <c:pt idx="1">
                  <c:v>434</c:v>
                </c:pt>
                <c:pt idx="2">
                  <c:v>430</c:v>
                </c:pt>
                <c:pt idx="3">
                  <c:v>478</c:v>
                </c:pt>
                <c:pt idx="4">
                  <c:v>487</c:v>
                </c:pt>
                <c:pt idx="5">
                  <c:v>521</c:v>
                </c:pt>
                <c:pt idx="6">
                  <c:v>527</c:v>
                </c:pt>
                <c:pt idx="7">
                  <c:v>543</c:v>
                </c:pt>
                <c:pt idx="8">
                  <c:v>554</c:v>
                </c:pt>
                <c:pt idx="9">
                  <c:v>605</c:v>
                </c:pt>
                <c:pt idx="10">
                  <c:v>625</c:v>
                </c:pt>
                <c:pt idx="11">
                  <c:v>592</c:v>
                </c:pt>
                <c:pt idx="12">
                  <c:v>614</c:v>
                </c:pt>
                <c:pt idx="13">
                  <c:v>731</c:v>
                </c:pt>
                <c:pt idx="14">
                  <c:v>797</c:v>
                </c:pt>
                <c:pt idx="15">
                  <c:v>776</c:v>
                </c:pt>
                <c:pt idx="16">
                  <c:v>831</c:v>
                </c:pt>
                <c:pt idx="17">
                  <c:v>772</c:v>
                </c:pt>
                <c:pt idx="18">
                  <c:v>688</c:v>
                </c:pt>
                <c:pt idx="19">
                  <c:v>710</c:v>
                </c:pt>
                <c:pt idx="20">
                  <c:v>635</c:v>
                </c:pt>
                <c:pt idx="21">
                  <c:v>623</c:v>
                </c:pt>
                <c:pt idx="22">
                  <c:v>632</c:v>
                </c:pt>
                <c:pt idx="23">
                  <c:v>578</c:v>
                </c:pt>
                <c:pt idx="24">
                  <c:v>622</c:v>
                </c:pt>
                <c:pt idx="25">
                  <c:v>574</c:v>
                </c:pt>
                <c:pt idx="26">
                  <c:v>564</c:v>
                </c:pt>
                <c:pt idx="27">
                  <c:v>566</c:v>
                </c:pt>
                <c:pt idx="28">
                  <c:v>540</c:v>
                </c:pt>
                <c:pt idx="29">
                  <c:v>538</c:v>
                </c:pt>
                <c:pt idx="30">
                  <c:v>566</c:v>
                </c:pt>
                <c:pt idx="31">
                  <c:v>676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'980051'!$F$2369:$F$2400</c:f>
              <c:numCache>
                <c:formatCode>General</c:formatCode>
                <c:ptCount val="32"/>
                <c:pt idx="5" formatCode="0">
                  <c:v>535.91447128672257</c:v>
                </c:pt>
                <c:pt idx="6" formatCode="0">
                  <c:v>538.81279637246678</c:v>
                </c:pt>
                <c:pt idx="7" formatCode="0">
                  <c:v>543.8972480644029</c:v>
                </c:pt>
                <c:pt idx="8" formatCode="0">
                  <c:v>553.01366672149709</c:v>
                </c:pt>
                <c:pt idx="9" formatCode="0">
                  <c:v>568.59301576395865</c:v>
                </c:pt>
                <c:pt idx="10" formatCode="0">
                  <c:v>591.98930807998784</c:v>
                </c:pt>
                <c:pt idx="11" formatCode="0">
                  <c:v>626.64298346217936</c:v>
                </c:pt>
                <c:pt idx="12" formatCode="0">
                  <c:v>669.82779270871788</c:v>
                </c:pt>
                <c:pt idx="13" formatCode="0">
                  <c:v>714.08151262376941</c:v>
                </c:pt>
                <c:pt idx="14" formatCode="0">
                  <c:v>756.39739021869775</c:v>
                </c:pt>
                <c:pt idx="15" formatCode="0">
                  <c:v>784.27930682853639</c:v>
                </c:pt>
                <c:pt idx="16" formatCode="0">
                  <c:v>790.03901090819716</c:v>
                </c:pt>
                <c:pt idx="17" formatCode="0">
                  <c:v>772.65389914562991</c:v>
                </c:pt>
                <c:pt idx="18" formatCode="0">
                  <c:v>740.65691188576284</c:v>
                </c:pt>
                <c:pt idx="19" formatCode="0">
                  <c:v>698.00092163349086</c:v>
                </c:pt>
                <c:pt idx="20" formatCode="0">
                  <c:v>654.81781142055365</c:v>
                </c:pt>
                <c:pt idx="21" formatCode="0">
                  <c:v>619.12866648424256</c:v>
                </c:pt>
                <c:pt idx="22" formatCode="0">
                  <c:v>592.6136218190652</c:v>
                </c:pt>
                <c:pt idx="23" formatCode="0">
                  <c:v>576.84229679780651</c:v>
                </c:pt>
                <c:pt idx="24" formatCode="0">
                  <c:v>569.04360074770216</c:v>
                </c:pt>
                <c:pt idx="25" formatCode="0">
                  <c:v>565.54227952236624</c:v>
                </c:pt>
                <c:pt idx="26" formatCode="0">
                  <c:v>564.44324910865726</c:v>
                </c:pt>
                <c:pt idx="27" formatCode="0">
                  <c:v>564.81495737621151</c:v>
                </c:pt>
                <c:pt idx="28" formatCode="0">
                  <c:v>565.70992341129545</c:v>
                </c:pt>
                <c:pt idx="29" formatCode="0">
                  <c:v>566.97483824084713</c:v>
                </c:pt>
                <c:pt idx="30" formatCode="0">
                  <c:v>568.25282697547084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225216"/>
        <c:axId val="143226752"/>
      </c:scatterChart>
      <c:valAx>
        <c:axId val="143225216"/>
        <c:scaling>
          <c:orientation val="minMax"/>
        </c:scaling>
        <c:axPos val="b"/>
        <c:numFmt formatCode="General" sourceLinked="1"/>
        <c:tickLblPos val="nextTo"/>
        <c:crossAx val="143226752"/>
        <c:crosses val="autoZero"/>
        <c:crossBetween val="midCat"/>
      </c:valAx>
      <c:valAx>
        <c:axId val="143226752"/>
        <c:scaling>
          <c:orientation val="minMax"/>
        </c:scaling>
        <c:axPos val="l"/>
        <c:majorGridlines/>
        <c:numFmt formatCode="General" sourceLinked="1"/>
        <c:tickLblPos val="nextTo"/>
        <c:crossAx val="143225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'980051'!$E$2419:$E$2450</c:f>
              <c:numCache>
                <c:formatCode>General</c:formatCode>
                <c:ptCount val="32"/>
                <c:pt idx="0">
                  <c:v>426</c:v>
                </c:pt>
                <c:pt idx="1">
                  <c:v>462</c:v>
                </c:pt>
                <c:pt idx="2">
                  <c:v>445</c:v>
                </c:pt>
                <c:pt idx="3">
                  <c:v>488</c:v>
                </c:pt>
                <c:pt idx="4">
                  <c:v>474</c:v>
                </c:pt>
                <c:pt idx="5">
                  <c:v>512</c:v>
                </c:pt>
                <c:pt idx="6">
                  <c:v>510</c:v>
                </c:pt>
                <c:pt idx="7">
                  <c:v>530</c:v>
                </c:pt>
                <c:pt idx="8">
                  <c:v>538</c:v>
                </c:pt>
                <c:pt idx="9">
                  <c:v>605</c:v>
                </c:pt>
                <c:pt idx="10">
                  <c:v>613</c:v>
                </c:pt>
                <c:pt idx="11">
                  <c:v>676</c:v>
                </c:pt>
                <c:pt idx="12">
                  <c:v>686</c:v>
                </c:pt>
                <c:pt idx="13">
                  <c:v>713</c:v>
                </c:pt>
                <c:pt idx="14">
                  <c:v>803</c:v>
                </c:pt>
                <c:pt idx="15">
                  <c:v>743</c:v>
                </c:pt>
                <c:pt idx="16">
                  <c:v>790</c:v>
                </c:pt>
                <c:pt idx="17">
                  <c:v>733</c:v>
                </c:pt>
                <c:pt idx="18">
                  <c:v>660</c:v>
                </c:pt>
                <c:pt idx="19">
                  <c:v>684</c:v>
                </c:pt>
                <c:pt idx="20">
                  <c:v>618</c:v>
                </c:pt>
                <c:pt idx="21">
                  <c:v>604</c:v>
                </c:pt>
                <c:pt idx="22">
                  <c:v>593</c:v>
                </c:pt>
                <c:pt idx="23">
                  <c:v>579</c:v>
                </c:pt>
                <c:pt idx="24">
                  <c:v>609</c:v>
                </c:pt>
                <c:pt idx="25">
                  <c:v>592</c:v>
                </c:pt>
                <c:pt idx="26">
                  <c:v>623</c:v>
                </c:pt>
                <c:pt idx="27">
                  <c:v>541</c:v>
                </c:pt>
                <c:pt idx="28">
                  <c:v>631</c:v>
                </c:pt>
                <c:pt idx="29">
                  <c:v>631</c:v>
                </c:pt>
                <c:pt idx="30">
                  <c:v>568</c:v>
                </c:pt>
                <c:pt idx="31">
                  <c:v>631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'980051'!$F$2419:$F$2450</c:f>
              <c:numCache>
                <c:formatCode>General</c:formatCode>
                <c:ptCount val="32"/>
                <c:pt idx="5" formatCode="0">
                  <c:v>509.11968289496531</c:v>
                </c:pt>
                <c:pt idx="6" formatCode="0">
                  <c:v>517.9160044913865</c:v>
                </c:pt>
                <c:pt idx="7" formatCode="0">
                  <c:v>531.3673058692217</c:v>
                </c:pt>
                <c:pt idx="8" formatCode="0">
                  <c:v>551.54794598210162</c:v>
                </c:pt>
                <c:pt idx="9" formatCode="0">
                  <c:v>580.08015903074238</c:v>
                </c:pt>
                <c:pt idx="10" formatCode="0">
                  <c:v>615.65807616900258</c:v>
                </c:pt>
                <c:pt idx="11" formatCode="0">
                  <c:v>659.28831607330699</c:v>
                </c:pt>
                <c:pt idx="12" formatCode="0">
                  <c:v>703.71827723341585</c:v>
                </c:pt>
                <c:pt idx="13" formatCode="0">
                  <c:v>740.00464513395536</c:v>
                </c:pt>
                <c:pt idx="14" formatCode="0">
                  <c:v>764.95732257324812</c:v>
                </c:pt>
                <c:pt idx="15" formatCode="0">
                  <c:v>770.6717144339317</c:v>
                </c:pt>
                <c:pt idx="16" formatCode="0">
                  <c:v>756.43915157537901</c:v>
                </c:pt>
                <c:pt idx="17" formatCode="0">
                  <c:v>727.28629654389522</c:v>
                </c:pt>
                <c:pt idx="18" formatCode="0">
                  <c:v>693.79533970921852</c:v>
                </c:pt>
                <c:pt idx="19" formatCode="0">
                  <c:v>658.31481149684907</c:v>
                </c:pt>
                <c:pt idx="20" formatCode="0">
                  <c:v>628.09217400449484</c:v>
                </c:pt>
                <c:pt idx="21" formatCode="0">
                  <c:v>606.71720939952024</c:v>
                </c:pt>
                <c:pt idx="22" formatCode="0">
                  <c:v>593.46271205935636</c:v>
                </c:pt>
                <c:pt idx="23" formatCode="0">
                  <c:v>587.62820000301781</c:v>
                </c:pt>
                <c:pt idx="24" formatCode="0">
                  <c:v>586.46414124680007</c:v>
                </c:pt>
                <c:pt idx="25" formatCode="0">
                  <c:v>587.71071948211033</c:v>
                </c:pt>
                <c:pt idx="26" formatCode="0">
                  <c:v>590.52714590324479</c:v>
                </c:pt>
                <c:pt idx="27" formatCode="0">
                  <c:v>594.28133809523081</c:v>
                </c:pt>
                <c:pt idx="28" formatCode="0">
                  <c:v>597.85047840899904</c:v>
                </c:pt>
                <c:pt idx="29" formatCode="0">
                  <c:v>602.01771133343573</c:v>
                </c:pt>
                <c:pt idx="30" formatCode="0">
                  <c:v>605.98199538155973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248384"/>
        <c:axId val="143151872"/>
      </c:scatterChart>
      <c:valAx>
        <c:axId val="143248384"/>
        <c:scaling>
          <c:orientation val="minMax"/>
        </c:scaling>
        <c:axPos val="b"/>
        <c:numFmt formatCode="General" sourceLinked="1"/>
        <c:tickLblPos val="nextTo"/>
        <c:crossAx val="143151872"/>
        <c:crosses val="autoZero"/>
        <c:crossBetween val="midCat"/>
      </c:valAx>
      <c:valAx>
        <c:axId val="143151872"/>
        <c:scaling>
          <c:orientation val="minMax"/>
        </c:scaling>
        <c:axPos val="l"/>
        <c:majorGridlines/>
        <c:numFmt formatCode="General" sourceLinked="1"/>
        <c:tickLblPos val="nextTo"/>
        <c:crossAx val="143248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'980051'!$E$219:$E$250</c:f>
              <c:numCache>
                <c:formatCode>General</c:formatCode>
                <c:ptCount val="32"/>
                <c:pt idx="0">
                  <c:v>397</c:v>
                </c:pt>
                <c:pt idx="1">
                  <c:v>452</c:v>
                </c:pt>
                <c:pt idx="2">
                  <c:v>462</c:v>
                </c:pt>
                <c:pt idx="3">
                  <c:v>470</c:v>
                </c:pt>
                <c:pt idx="4">
                  <c:v>502</c:v>
                </c:pt>
                <c:pt idx="5">
                  <c:v>541</c:v>
                </c:pt>
                <c:pt idx="6">
                  <c:v>523</c:v>
                </c:pt>
                <c:pt idx="7">
                  <c:v>582</c:v>
                </c:pt>
                <c:pt idx="8">
                  <c:v>537</c:v>
                </c:pt>
                <c:pt idx="9">
                  <c:v>539</c:v>
                </c:pt>
                <c:pt idx="10">
                  <c:v>596</c:v>
                </c:pt>
                <c:pt idx="11">
                  <c:v>567</c:v>
                </c:pt>
                <c:pt idx="12">
                  <c:v>644</c:v>
                </c:pt>
                <c:pt idx="13">
                  <c:v>701</c:v>
                </c:pt>
                <c:pt idx="14">
                  <c:v>679</c:v>
                </c:pt>
                <c:pt idx="15">
                  <c:v>717</c:v>
                </c:pt>
                <c:pt idx="16">
                  <c:v>803</c:v>
                </c:pt>
                <c:pt idx="17">
                  <c:v>800</c:v>
                </c:pt>
                <c:pt idx="18">
                  <c:v>816</c:v>
                </c:pt>
                <c:pt idx="19">
                  <c:v>763</c:v>
                </c:pt>
                <c:pt idx="20">
                  <c:v>784</c:v>
                </c:pt>
                <c:pt idx="21">
                  <c:v>699</c:v>
                </c:pt>
                <c:pt idx="22">
                  <c:v>639</c:v>
                </c:pt>
                <c:pt idx="23">
                  <c:v>657</c:v>
                </c:pt>
                <c:pt idx="24">
                  <c:v>617</c:v>
                </c:pt>
                <c:pt idx="25">
                  <c:v>670</c:v>
                </c:pt>
                <c:pt idx="26">
                  <c:v>651</c:v>
                </c:pt>
                <c:pt idx="27">
                  <c:v>597</c:v>
                </c:pt>
                <c:pt idx="28">
                  <c:v>623</c:v>
                </c:pt>
                <c:pt idx="29">
                  <c:v>584</c:v>
                </c:pt>
                <c:pt idx="30">
                  <c:v>564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'980051'!$F$219:$F$250</c:f>
              <c:numCache>
                <c:formatCode>0</c:formatCode>
                <c:ptCount val="32"/>
                <c:pt idx="5">
                  <c:v>537.00687786251444</c:v>
                </c:pt>
                <c:pt idx="6">
                  <c:v>540.47388741735779</c:v>
                </c:pt>
                <c:pt idx="7">
                  <c:v>545.04239405984868</c:v>
                </c:pt>
                <c:pt idx="8">
                  <c:v>551.59649653048189</c:v>
                </c:pt>
                <c:pt idx="9">
                  <c:v>561.51509041248096</c:v>
                </c:pt>
                <c:pt idx="10">
                  <c:v>575.90904445159788</c:v>
                </c:pt>
                <c:pt idx="11">
                  <c:v>597.88761860872114</c:v>
                </c:pt>
                <c:pt idx="12">
                  <c:v>627.7372703437685</c:v>
                </c:pt>
                <c:pt idx="13">
                  <c:v>662.88306631871706</c:v>
                </c:pt>
                <c:pt idx="14">
                  <c:v>704.71580142179312</c:v>
                </c:pt>
                <c:pt idx="15">
                  <c:v>745.92331563625078</c:v>
                </c:pt>
                <c:pt idx="16">
                  <c:v>778.91689988416442</c:v>
                </c:pt>
                <c:pt idx="17">
                  <c:v>797.01273979283701</c:v>
                </c:pt>
                <c:pt idx="18">
                  <c:v>797.65231708954821</c:v>
                </c:pt>
                <c:pt idx="19">
                  <c:v>781.81334034139445</c:v>
                </c:pt>
                <c:pt idx="20">
                  <c:v>752.41635119779221</c:v>
                </c:pt>
                <c:pt idx="21">
                  <c:v>716.66949753118354</c:v>
                </c:pt>
                <c:pt idx="22">
                  <c:v>679.64394031914105</c:v>
                </c:pt>
                <c:pt idx="23">
                  <c:v>649.16715962751107</c:v>
                </c:pt>
                <c:pt idx="24">
                  <c:v>628.20324496610965</c:v>
                </c:pt>
                <c:pt idx="25">
                  <c:v>614.41691252392548</c:v>
                </c:pt>
                <c:pt idx="26">
                  <c:v>605.85777956339246</c:v>
                </c:pt>
                <c:pt idx="27">
                  <c:v>602.05911742292005</c:v>
                </c:pt>
                <c:pt idx="28">
                  <c:v>601.53053704655201</c:v>
                </c:pt>
                <c:pt idx="29">
                  <c:v>602.71304644689019</c:v>
                </c:pt>
                <c:pt idx="30">
                  <c:v>604.72093759652853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734464"/>
        <c:axId val="140736000"/>
      </c:scatterChart>
      <c:valAx>
        <c:axId val="140734464"/>
        <c:scaling>
          <c:orientation val="minMax"/>
        </c:scaling>
        <c:axPos val="b"/>
        <c:numFmt formatCode="General" sourceLinked="1"/>
        <c:tickLblPos val="nextTo"/>
        <c:crossAx val="140736000"/>
        <c:crosses val="autoZero"/>
        <c:crossBetween val="midCat"/>
      </c:valAx>
      <c:valAx>
        <c:axId val="140736000"/>
        <c:scaling>
          <c:orientation val="minMax"/>
        </c:scaling>
        <c:axPos val="l"/>
        <c:majorGridlines/>
        <c:numFmt formatCode="General" sourceLinked="1"/>
        <c:tickLblPos val="nextTo"/>
        <c:crossAx val="140734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'980051'!$E$2469:$E$2500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'980051'!$F$2469:$F$2500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185792"/>
        <c:axId val="143187328"/>
      </c:scatterChart>
      <c:valAx>
        <c:axId val="143185792"/>
        <c:scaling>
          <c:orientation val="minMax"/>
        </c:scaling>
        <c:axPos val="b"/>
        <c:numFmt formatCode="General" sourceLinked="1"/>
        <c:tickLblPos val="nextTo"/>
        <c:crossAx val="143187328"/>
        <c:crosses val="autoZero"/>
        <c:crossBetween val="midCat"/>
      </c:valAx>
      <c:valAx>
        <c:axId val="143187328"/>
        <c:scaling>
          <c:orientation val="minMax"/>
        </c:scaling>
        <c:axPos val="l"/>
        <c:majorGridlines/>
        <c:numFmt formatCode="General" sourceLinked="1"/>
        <c:tickLblPos val="nextTo"/>
        <c:crossAx val="14318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'980051'!$E$2519:$E$2550</c:f>
              <c:numCache>
                <c:formatCode>General</c:formatCode>
                <c:ptCount val="32"/>
                <c:pt idx="0">
                  <c:v>379</c:v>
                </c:pt>
                <c:pt idx="1">
                  <c:v>438</c:v>
                </c:pt>
                <c:pt idx="2">
                  <c:v>476</c:v>
                </c:pt>
                <c:pt idx="3">
                  <c:v>457</c:v>
                </c:pt>
                <c:pt idx="4">
                  <c:v>499</c:v>
                </c:pt>
                <c:pt idx="5">
                  <c:v>533</c:v>
                </c:pt>
                <c:pt idx="6">
                  <c:v>500</c:v>
                </c:pt>
                <c:pt idx="7">
                  <c:v>540</c:v>
                </c:pt>
                <c:pt idx="8">
                  <c:v>562</c:v>
                </c:pt>
                <c:pt idx="9">
                  <c:v>558</c:v>
                </c:pt>
                <c:pt idx="10">
                  <c:v>581</c:v>
                </c:pt>
                <c:pt idx="11">
                  <c:v>601</c:v>
                </c:pt>
                <c:pt idx="12">
                  <c:v>634</c:v>
                </c:pt>
                <c:pt idx="13">
                  <c:v>698</c:v>
                </c:pt>
                <c:pt idx="14">
                  <c:v>701</c:v>
                </c:pt>
                <c:pt idx="15">
                  <c:v>729</c:v>
                </c:pt>
                <c:pt idx="16">
                  <c:v>742</c:v>
                </c:pt>
                <c:pt idx="17">
                  <c:v>733</c:v>
                </c:pt>
                <c:pt idx="18">
                  <c:v>758</c:v>
                </c:pt>
                <c:pt idx="19">
                  <c:v>781</c:v>
                </c:pt>
                <c:pt idx="20">
                  <c:v>714</c:v>
                </c:pt>
                <c:pt idx="21">
                  <c:v>597</c:v>
                </c:pt>
                <c:pt idx="22">
                  <c:v>638</c:v>
                </c:pt>
                <c:pt idx="23">
                  <c:v>638</c:v>
                </c:pt>
                <c:pt idx="24">
                  <c:v>616</c:v>
                </c:pt>
                <c:pt idx="25">
                  <c:v>589</c:v>
                </c:pt>
                <c:pt idx="26">
                  <c:v>623</c:v>
                </c:pt>
                <c:pt idx="27">
                  <c:v>551</c:v>
                </c:pt>
                <c:pt idx="28">
                  <c:v>636</c:v>
                </c:pt>
                <c:pt idx="29">
                  <c:v>602</c:v>
                </c:pt>
                <c:pt idx="30">
                  <c:v>602</c:v>
                </c:pt>
                <c:pt idx="31">
                  <c:v>608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'980051'!$F$2519:$F$2550</c:f>
              <c:numCache>
                <c:formatCode>General</c:formatCode>
                <c:ptCount val="32"/>
                <c:pt idx="5" formatCode="0">
                  <c:v>522.29345217615969</c:v>
                </c:pt>
                <c:pt idx="6" formatCode="0">
                  <c:v>527.39118829337724</c:v>
                </c:pt>
                <c:pt idx="7" formatCode="0">
                  <c:v>534.44959112825973</c:v>
                </c:pt>
                <c:pt idx="8" formatCode="0">
                  <c:v>544.61004792498545</c:v>
                </c:pt>
                <c:pt idx="9" formatCode="0">
                  <c:v>559.27339904000746</c:v>
                </c:pt>
                <c:pt idx="10" formatCode="0">
                  <c:v>578.90406993849945</c:v>
                </c:pt>
                <c:pt idx="11" formatCode="0">
                  <c:v>605.99124905944757</c:v>
                </c:pt>
                <c:pt idx="12" formatCode="0">
                  <c:v>638.77074887162883</c:v>
                </c:pt>
                <c:pt idx="13" formatCode="0">
                  <c:v>672.90699939653177</c:v>
                </c:pt>
                <c:pt idx="14" formatCode="0">
                  <c:v>708.20636093587655</c:v>
                </c:pt>
                <c:pt idx="15" formatCode="0">
                  <c:v>737.1016124288401</c:v>
                </c:pt>
                <c:pt idx="16" formatCode="0">
                  <c:v>753.99803616294093</c:v>
                </c:pt>
                <c:pt idx="17" formatCode="0">
                  <c:v>755.9360948554812</c:v>
                </c:pt>
                <c:pt idx="18" formatCode="0">
                  <c:v>744.8797545007792</c:v>
                </c:pt>
                <c:pt idx="19" formatCode="0">
                  <c:v>722.560485469848</c:v>
                </c:pt>
                <c:pt idx="20" formatCode="0">
                  <c:v>693.77322935113307</c:v>
                </c:pt>
                <c:pt idx="21" formatCode="0">
                  <c:v>664.66251705990135</c:v>
                </c:pt>
                <c:pt idx="22" formatCode="0">
                  <c:v>638.30208692103542</c:v>
                </c:pt>
                <c:pt idx="23" formatCode="0">
                  <c:v>619.03552782360123</c:v>
                </c:pt>
                <c:pt idx="24" formatCode="0">
                  <c:v>607.27963571519103</c:v>
                </c:pt>
                <c:pt idx="25" formatCode="0">
                  <c:v>600.644782598078</c:v>
                </c:pt>
                <c:pt idx="26" formatCode="0">
                  <c:v>597.61825323335961</c:v>
                </c:pt>
                <c:pt idx="27" formatCode="0">
                  <c:v>597.56567050118781</c:v>
                </c:pt>
                <c:pt idx="28" formatCode="0">
                  <c:v>599.09371126772146</c:v>
                </c:pt>
                <c:pt idx="29" formatCode="0">
                  <c:v>601.77563892827357</c:v>
                </c:pt>
                <c:pt idx="30" formatCode="0">
                  <c:v>604.75675272633839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323904"/>
        <c:axId val="143325440"/>
      </c:scatterChart>
      <c:valAx>
        <c:axId val="143323904"/>
        <c:scaling>
          <c:orientation val="minMax"/>
        </c:scaling>
        <c:axPos val="b"/>
        <c:numFmt formatCode="General" sourceLinked="1"/>
        <c:tickLblPos val="nextTo"/>
        <c:crossAx val="143325440"/>
        <c:crosses val="autoZero"/>
        <c:crossBetween val="midCat"/>
      </c:valAx>
      <c:valAx>
        <c:axId val="143325440"/>
        <c:scaling>
          <c:orientation val="minMax"/>
        </c:scaling>
        <c:axPos val="l"/>
        <c:majorGridlines/>
        <c:numFmt formatCode="General" sourceLinked="1"/>
        <c:tickLblPos val="nextTo"/>
        <c:crossAx val="143323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'980051'!$E$2569:$E$2600</c:f>
              <c:numCache>
                <c:formatCode>General</c:formatCode>
                <c:ptCount val="32"/>
                <c:pt idx="0">
                  <c:v>444</c:v>
                </c:pt>
                <c:pt idx="1">
                  <c:v>446</c:v>
                </c:pt>
                <c:pt idx="2">
                  <c:v>437</c:v>
                </c:pt>
                <c:pt idx="3">
                  <c:v>451</c:v>
                </c:pt>
                <c:pt idx="4">
                  <c:v>469</c:v>
                </c:pt>
                <c:pt idx="5">
                  <c:v>462</c:v>
                </c:pt>
                <c:pt idx="6">
                  <c:v>531</c:v>
                </c:pt>
                <c:pt idx="7">
                  <c:v>539</c:v>
                </c:pt>
                <c:pt idx="8">
                  <c:v>551</c:v>
                </c:pt>
                <c:pt idx="9">
                  <c:v>559</c:v>
                </c:pt>
                <c:pt idx="10">
                  <c:v>548</c:v>
                </c:pt>
                <c:pt idx="11">
                  <c:v>583</c:v>
                </c:pt>
                <c:pt idx="12">
                  <c:v>657</c:v>
                </c:pt>
                <c:pt idx="13">
                  <c:v>680</c:v>
                </c:pt>
                <c:pt idx="14">
                  <c:v>710</c:v>
                </c:pt>
                <c:pt idx="15">
                  <c:v>646</c:v>
                </c:pt>
                <c:pt idx="16">
                  <c:v>727</c:v>
                </c:pt>
                <c:pt idx="17">
                  <c:v>750</c:v>
                </c:pt>
                <c:pt idx="18">
                  <c:v>721</c:v>
                </c:pt>
                <c:pt idx="19">
                  <c:v>778</c:v>
                </c:pt>
                <c:pt idx="20">
                  <c:v>679</c:v>
                </c:pt>
                <c:pt idx="21">
                  <c:v>624</c:v>
                </c:pt>
                <c:pt idx="22">
                  <c:v>636</c:v>
                </c:pt>
                <c:pt idx="23">
                  <c:v>637</c:v>
                </c:pt>
                <c:pt idx="24">
                  <c:v>600</c:v>
                </c:pt>
                <c:pt idx="25">
                  <c:v>610</c:v>
                </c:pt>
                <c:pt idx="26">
                  <c:v>644</c:v>
                </c:pt>
                <c:pt idx="27">
                  <c:v>593</c:v>
                </c:pt>
                <c:pt idx="28">
                  <c:v>592</c:v>
                </c:pt>
                <c:pt idx="29">
                  <c:v>573</c:v>
                </c:pt>
                <c:pt idx="30">
                  <c:v>599</c:v>
                </c:pt>
                <c:pt idx="31">
                  <c:v>671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'980051'!$F$2569:$F$2600</c:f>
              <c:numCache>
                <c:formatCode>General</c:formatCode>
                <c:ptCount val="32"/>
                <c:pt idx="5" formatCode="0">
                  <c:v>498.75193422953959</c:v>
                </c:pt>
                <c:pt idx="6" formatCode="0">
                  <c:v>507.27336708913828</c:v>
                </c:pt>
                <c:pt idx="7" formatCode="0">
                  <c:v>518.69128034290463</c:v>
                </c:pt>
                <c:pt idx="8" formatCode="0">
                  <c:v>533.69515917051751</c:v>
                </c:pt>
                <c:pt idx="9" formatCode="0">
                  <c:v>552.82142049296601</c:v>
                </c:pt>
                <c:pt idx="10" formatCode="0">
                  <c:v>575.32061145676494</c:v>
                </c:pt>
                <c:pt idx="11" formatCode="0">
                  <c:v>602.77964165639662</c:v>
                </c:pt>
                <c:pt idx="12" formatCode="0">
                  <c:v>632.5972923173108</c:v>
                </c:pt>
                <c:pt idx="13" formatCode="0">
                  <c:v>661.14915577682518</c:v>
                </c:pt>
                <c:pt idx="14" formatCode="0">
                  <c:v>689.00553800392424</c:v>
                </c:pt>
                <c:pt idx="15" formatCode="0">
                  <c:v>711.27597690363916</c:v>
                </c:pt>
                <c:pt idx="16" formatCode="0">
                  <c:v>724.9783217260225</c:v>
                </c:pt>
                <c:pt idx="17" formatCode="0">
                  <c:v>728.61535212714273</c:v>
                </c:pt>
                <c:pt idx="18" formatCode="0">
                  <c:v>723.24257564605603</c:v>
                </c:pt>
                <c:pt idx="19" formatCode="0">
                  <c:v>709.71386403493773</c:v>
                </c:pt>
                <c:pt idx="20" formatCode="0">
                  <c:v>690.2579439273253</c:v>
                </c:pt>
                <c:pt idx="21" formatCode="0">
                  <c:v>668.42319825912807</c:v>
                </c:pt>
                <c:pt idx="22" formatCode="0">
                  <c:v>646.10813981309104</c:v>
                </c:pt>
                <c:pt idx="23" formatCode="0">
                  <c:v>627.21880887141469</c:v>
                </c:pt>
                <c:pt idx="24" formatCode="0">
                  <c:v>613.49806838343693</c:v>
                </c:pt>
                <c:pt idx="25" formatCode="0">
                  <c:v>603.82271843268666</c:v>
                </c:pt>
                <c:pt idx="26" formatCode="0">
                  <c:v>597.3118336442277</c:v>
                </c:pt>
                <c:pt idx="27" formatCode="0">
                  <c:v>594.21020856006635</c:v>
                </c:pt>
                <c:pt idx="28" formatCode="0">
                  <c:v>593.89369103727699</c:v>
                </c:pt>
                <c:pt idx="29" formatCode="0">
                  <c:v>595.41295171992692</c:v>
                </c:pt>
                <c:pt idx="30" formatCode="0">
                  <c:v>598.02708052959099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207808"/>
        <c:axId val="143377536"/>
      </c:scatterChart>
      <c:valAx>
        <c:axId val="143207808"/>
        <c:scaling>
          <c:orientation val="minMax"/>
        </c:scaling>
        <c:axPos val="b"/>
        <c:numFmt formatCode="General" sourceLinked="1"/>
        <c:tickLblPos val="nextTo"/>
        <c:crossAx val="143377536"/>
        <c:crosses val="autoZero"/>
        <c:crossBetween val="midCat"/>
      </c:valAx>
      <c:valAx>
        <c:axId val="143377536"/>
        <c:scaling>
          <c:orientation val="minMax"/>
        </c:scaling>
        <c:axPos val="l"/>
        <c:majorGridlines/>
        <c:numFmt formatCode="General" sourceLinked="1"/>
        <c:tickLblPos val="nextTo"/>
        <c:crossAx val="143207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'980051'!$E$2619:$E$2650</c:f>
              <c:numCache>
                <c:formatCode>General</c:formatCode>
                <c:ptCount val="32"/>
                <c:pt idx="0">
                  <c:v>452</c:v>
                </c:pt>
                <c:pt idx="1">
                  <c:v>448</c:v>
                </c:pt>
                <c:pt idx="2">
                  <c:v>449</c:v>
                </c:pt>
                <c:pt idx="3">
                  <c:v>450</c:v>
                </c:pt>
                <c:pt idx="4">
                  <c:v>493</c:v>
                </c:pt>
                <c:pt idx="5">
                  <c:v>509</c:v>
                </c:pt>
                <c:pt idx="6">
                  <c:v>494</c:v>
                </c:pt>
                <c:pt idx="7">
                  <c:v>558</c:v>
                </c:pt>
                <c:pt idx="8">
                  <c:v>533</c:v>
                </c:pt>
                <c:pt idx="9">
                  <c:v>563</c:v>
                </c:pt>
                <c:pt idx="10">
                  <c:v>556</c:v>
                </c:pt>
                <c:pt idx="11">
                  <c:v>595</c:v>
                </c:pt>
                <c:pt idx="12">
                  <c:v>631</c:v>
                </c:pt>
                <c:pt idx="13">
                  <c:v>661</c:v>
                </c:pt>
                <c:pt idx="14">
                  <c:v>681</c:v>
                </c:pt>
                <c:pt idx="15">
                  <c:v>654</c:v>
                </c:pt>
                <c:pt idx="16">
                  <c:v>716</c:v>
                </c:pt>
                <c:pt idx="17">
                  <c:v>776</c:v>
                </c:pt>
                <c:pt idx="18">
                  <c:v>697</c:v>
                </c:pt>
                <c:pt idx="19">
                  <c:v>661</c:v>
                </c:pt>
                <c:pt idx="20">
                  <c:v>710</c:v>
                </c:pt>
                <c:pt idx="21">
                  <c:v>634</c:v>
                </c:pt>
                <c:pt idx="22">
                  <c:v>631</c:v>
                </c:pt>
                <c:pt idx="23">
                  <c:v>646</c:v>
                </c:pt>
                <c:pt idx="24">
                  <c:v>653</c:v>
                </c:pt>
                <c:pt idx="25">
                  <c:v>645</c:v>
                </c:pt>
                <c:pt idx="26">
                  <c:v>598</c:v>
                </c:pt>
                <c:pt idx="27">
                  <c:v>582</c:v>
                </c:pt>
                <c:pt idx="28">
                  <c:v>590</c:v>
                </c:pt>
                <c:pt idx="29">
                  <c:v>605</c:v>
                </c:pt>
                <c:pt idx="30">
                  <c:v>613</c:v>
                </c:pt>
                <c:pt idx="31">
                  <c:v>662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'980051'!$F$2619:$F$2650</c:f>
              <c:numCache>
                <c:formatCode>General</c:formatCode>
                <c:ptCount val="32"/>
                <c:pt idx="5" formatCode="0">
                  <c:v>506.03905943815278</c:v>
                </c:pt>
                <c:pt idx="6" formatCode="0">
                  <c:v>514.36087533717887</c:v>
                </c:pt>
                <c:pt idx="7" formatCode="0">
                  <c:v>525.21697569811829</c:v>
                </c:pt>
                <c:pt idx="8" formatCode="0">
                  <c:v>539.0853518178252</c:v>
                </c:pt>
                <c:pt idx="9" formatCode="0">
                  <c:v>556.3077191755898</c:v>
                </c:pt>
                <c:pt idx="10" formatCode="0">
                  <c:v>576.13179717750677</c:v>
                </c:pt>
                <c:pt idx="11" formatCode="0">
                  <c:v>599.91894303153003</c:v>
                </c:pt>
                <c:pt idx="12" formatCode="0">
                  <c:v>625.45362904027445</c:v>
                </c:pt>
                <c:pt idx="13" formatCode="0">
                  <c:v>649.7929316299676</c:v>
                </c:pt>
                <c:pt idx="14" formatCode="0">
                  <c:v>673.64033981663647</c:v>
                </c:pt>
                <c:pt idx="15" formatCode="0">
                  <c:v>693.08388830448348</c:v>
                </c:pt>
                <c:pt idx="16" formatCode="0">
                  <c:v>705.77155505181042</c:v>
                </c:pt>
                <c:pt idx="17" formatCode="0">
                  <c:v>710.44919984358467</c:v>
                </c:pt>
                <c:pt idx="18" formatCode="0">
                  <c:v>707.71389906612558</c:v>
                </c:pt>
                <c:pt idx="19" formatCode="0">
                  <c:v>698.30701820532909</c:v>
                </c:pt>
                <c:pt idx="20" formatCode="0">
                  <c:v>683.73001154997746</c:v>
                </c:pt>
                <c:pt idx="21" formatCode="0">
                  <c:v>666.66760576699266</c:v>
                </c:pt>
                <c:pt idx="22" formatCode="0">
                  <c:v>648.62434208464242</c:v>
                </c:pt>
                <c:pt idx="23" formatCode="0">
                  <c:v>632.84708881350321</c:v>
                </c:pt>
                <c:pt idx="24" formatCode="0">
                  <c:v>621.01887708436539</c:v>
                </c:pt>
                <c:pt idx="25" formatCode="0">
                  <c:v>612.40394574563959</c:v>
                </c:pt>
                <c:pt idx="26" formatCode="0">
                  <c:v>606.37810013999524</c:v>
                </c:pt>
                <c:pt idx="27" formatCode="0">
                  <c:v>603.32264747218744</c:v>
                </c:pt>
                <c:pt idx="28" formatCode="0">
                  <c:v>602.85713456792473</c:v>
                </c:pt>
                <c:pt idx="29" formatCode="0">
                  <c:v>604.15059786455743</c:v>
                </c:pt>
                <c:pt idx="30" formatCode="0">
                  <c:v>606.57760951416856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481088"/>
        <c:axId val="143499264"/>
      </c:scatterChart>
      <c:valAx>
        <c:axId val="143481088"/>
        <c:scaling>
          <c:orientation val="minMax"/>
        </c:scaling>
        <c:axPos val="b"/>
        <c:numFmt formatCode="General" sourceLinked="1"/>
        <c:tickLblPos val="nextTo"/>
        <c:crossAx val="143499264"/>
        <c:crosses val="autoZero"/>
        <c:crossBetween val="midCat"/>
      </c:valAx>
      <c:valAx>
        <c:axId val="143499264"/>
        <c:scaling>
          <c:orientation val="minMax"/>
        </c:scaling>
        <c:axPos val="l"/>
        <c:majorGridlines/>
        <c:numFmt formatCode="General" sourceLinked="1"/>
        <c:tickLblPos val="nextTo"/>
        <c:crossAx val="143481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'980051'!$E$2669:$E$2700</c:f>
              <c:numCache>
                <c:formatCode>General</c:formatCode>
                <c:ptCount val="32"/>
                <c:pt idx="0">
                  <c:v>373</c:v>
                </c:pt>
                <c:pt idx="1">
                  <c:v>440</c:v>
                </c:pt>
                <c:pt idx="2">
                  <c:v>452</c:v>
                </c:pt>
                <c:pt idx="3">
                  <c:v>463</c:v>
                </c:pt>
                <c:pt idx="4">
                  <c:v>469</c:v>
                </c:pt>
                <c:pt idx="5">
                  <c:v>538</c:v>
                </c:pt>
                <c:pt idx="6">
                  <c:v>556</c:v>
                </c:pt>
                <c:pt idx="7">
                  <c:v>559</c:v>
                </c:pt>
                <c:pt idx="8">
                  <c:v>538</c:v>
                </c:pt>
                <c:pt idx="9">
                  <c:v>590</c:v>
                </c:pt>
                <c:pt idx="10">
                  <c:v>575</c:v>
                </c:pt>
                <c:pt idx="11">
                  <c:v>603</c:v>
                </c:pt>
                <c:pt idx="12">
                  <c:v>650</c:v>
                </c:pt>
                <c:pt idx="13">
                  <c:v>662</c:v>
                </c:pt>
                <c:pt idx="14">
                  <c:v>665</c:v>
                </c:pt>
                <c:pt idx="15">
                  <c:v>706</c:v>
                </c:pt>
                <c:pt idx="16">
                  <c:v>752</c:v>
                </c:pt>
                <c:pt idx="17">
                  <c:v>725</c:v>
                </c:pt>
                <c:pt idx="18">
                  <c:v>732</c:v>
                </c:pt>
                <c:pt idx="19">
                  <c:v>721</c:v>
                </c:pt>
                <c:pt idx="20">
                  <c:v>684</c:v>
                </c:pt>
                <c:pt idx="21">
                  <c:v>671</c:v>
                </c:pt>
                <c:pt idx="22">
                  <c:v>672</c:v>
                </c:pt>
                <c:pt idx="23">
                  <c:v>605</c:v>
                </c:pt>
                <c:pt idx="24">
                  <c:v>586</c:v>
                </c:pt>
                <c:pt idx="25">
                  <c:v>611</c:v>
                </c:pt>
                <c:pt idx="26">
                  <c:v>659</c:v>
                </c:pt>
                <c:pt idx="27">
                  <c:v>575</c:v>
                </c:pt>
                <c:pt idx="28">
                  <c:v>631</c:v>
                </c:pt>
                <c:pt idx="29">
                  <c:v>597</c:v>
                </c:pt>
                <c:pt idx="30">
                  <c:v>622</c:v>
                </c:pt>
                <c:pt idx="31">
                  <c:v>607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'980051'!$F$2669:$F$2700</c:f>
              <c:numCache>
                <c:formatCode>General</c:formatCode>
                <c:ptCount val="32"/>
                <c:pt idx="5" formatCode="0">
                  <c:v>543.92154107539898</c:v>
                </c:pt>
                <c:pt idx="6" formatCode="0">
                  <c:v>547.70822658633324</c:v>
                </c:pt>
                <c:pt idx="7" formatCode="0">
                  <c:v>552.73124816125801</c:v>
                </c:pt>
                <c:pt idx="8" formatCode="0">
                  <c:v>559.81353715560294</c:v>
                </c:pt>
                <c:pt idx="9" formatCode="0">
                  <c:v>570.0889200005721</c:v>
                </c:pt>
                <c:pt idx="10" formatCode="0">
                  <c:v>584.17040210571918</c:v>
                </c:pt>
                <c:pt idx="11" formatCode="0">
                  <c:v>604.27808935115945</c:v>
                </c:pt>
                <c:pt idx="12" formatCode="0">
                  <c:v>629.63108527964175</c:v>
                </c:pt>
                <c:pt idx="13" formatCode="0">
                  <c:v>657.23207611039015</c:v>
                </c:pt>
                <c:pt idx="14" formatCode="0">
                  <c:v>687.27393866843863</c:v>
                </c:pt>
                <c:pt idx="15" formatCode="0">
                  <c:v>713.62973077890717</c:v>
                </c:pt>
                <c:pt idx="16" formatCode="0">
                  <c:v>731.1772061566262</c:v>
                </c:pt>
                <c:pt idx="17" formatCode="0">
                  <c:v>736.57956029403306</c:v>
                </c:pt>
                <c:pt idx="18" formatCode="0">
                  <c:v>730.41367816372122</c:v>
                </c:pt>
                <c:pt idx="19" formatCode="0">
                  <c:v>714.04642808157246</c:v>
                </c:pt>
                <c:pt idx="20" formatCode="0">
                  <c:v>691.08327687137148</c:v>
                </c:pt>
                <c:pt idx="21" formatCode="0">
                  <c:v>666.81350326616121</c:v>
                </c:pt>
                <c:pt idx="22" formatCode="0">
                  <c:v>644.19715928678784</c:v>
                </c:pt>
                <c:pt idx="23" formatCode="0">
                  <c:v>627.3240981980058</c:v>
                </c:pt>
                <c:pt idx="24" formatCode="0">
                  <c:v>616.86626694275583</c:v>
                </c:pt>
                <c:pt idx="25" formatCode="0">
                  <c:v>610.87082751409139</c:v>
                </c:pt>
                <c:pt idx="26" formatCode="0">
                  <c:v>608.04691791002813</c:v>
                </c:pt>
                <c:pt idx="27" formatCode="0">
                  <c:v>607.856247137183</c:v>
                </c:pt>
                <c:pt idx="28" formatCode="0">
                  <c:v>609.08781533013052</c:v>
                </c:pt>
                <c:pt idx="29" formatCode="0">
                  <c:v>611.3240788548818</c:v>
                </c:pt>
                <c:pt idx="30" formatCode="0">
                  <c:v>613.82963511561695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545472"/>
        <c:axId val="143547008"/>
      </c:scatterChart>
      <c:valAx>
        <c:axId val="143545472"/>
        <c:scaling>
          <c:orientation val="minMax"/>
        </c:scaling>
        <c:axPos val="b"/>
        <c:numFmt formatCode="General" sourceLinked="1"/>
        <c:tickLblPos val="nextTo"/>
        <c:crossAx val="143547008"/>
        <c:crosses val="autoZero"/>
        <c:crossBetween val="midCat"/>
      </c:valAx>
      <c:valAx>
        <c:axId val="143547008"/>
        <c:scaling>
          <c:orientation val="minMax"/>
        </c:scaling>
        <c:axPos val="l"/>
        <c:majorGridlines/>
        <c:numFmt formatCode="General" sourceLinked="1"/>
        <c:tickLblPos val="nextTo"/>
        <c:crossAx val="143545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'980051'!$E$2719:$E$2750</c:f>
              <c:numCache>
                <c:formatCode>General</c:formatCode>
                <c:ptCount val="32"/>
                <c:pt idx="0">
                  <c:v>464</c:v>
                </c:pt>
                <c:pt idx="1">
                  <c:v>416</c:v>
                </c:pt>
                <c:pt idx="2">
                  <c:v>465</c:v>
                </c:pt>
                <c:pt idx="3">
                  <c:v>464</c:v>
                </c:pt>
                <c:pt idx="4">
                  <c:v>505</c:v>
                </c:pt>
                <c:pt idx="5">
                  <c:v>528</c:v>
                </c:pt>
                <c:pt idx="6">
                  <c:v>535</c:v>
                </c:pt>
                <c:pt idx="7">
                  <c:v>533</c:v>
                </c:pt>
                <c:pt idx="8">
                  <c:v>572</c:v>
                </c:pt>
                <c:pt idx="9">
                  <c:v>582</c:v>
                </c:pt>
                <c:pt idx="10">
                  <c:v>561</c:v>
                </c:pt>
                <c:pt idx="11">
                  <c:v>589</c:v>
                </c:pt>
                <c:pt idx="12">
                  <c:v>608</c:v>
                </c:pt>
                <c:pt idx="13">
                  <c:v>609</c:v>
                </c:pt>
                <c:pt idx="14">
                  <c:v>733</c:v>
                </c:pt>
                <c:pt idx="15">
                  <c:v>716</c:v>
                </c:pt>
                <c:pt idx="16">
                  <c:v>735</c:v>
                </c:pt>
                <c:pt idx="17">
                  <c:v>713</c:v>
                </c:pt>
                <c:pt idx="18">
                  <c:v>705</c:v>
                </c:pt>
                <c:pt idx="19">
                  <c:v>743</c:v>
                </c:pt>
                <c:pt idx="20">
                  <c:v>670</c:v>
                </c:pt>
                <c:pt idx="21">
                  <c:v>661</c:v>
                </c:pt>
                <c:pt idx="22">
                  <c:v>650</c:v>
                </c:pt>
                <c:pt idx="23">
                  <c:v>609</c:v>
                </c:pt>
                <c:pt idx="24">
                  <c:v>602</c:v>
                </c:pt>
                <c:pt idx="25">
                  <c:v>624</c:v>
                </c:pt>
                <c:pt idx="26">
                  <c:v>645</c:v>
                </c:pt>
                <c:pt idx="27">
                  <c:v>641</c:v>
                </c:pt>
                <c:pt idx="28">
                  <c:v>608</c:v>
                </c:pt>
                <c:pt idx="29">
                  <c:v>550</c:v>
                </c:pt>
                <c:pt idx="30">
                  <c:v>581</c:v>
                </c:pt>
                <c:pt idx="31">
                  <c:v>690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'980051'!$F$2719:$F$2750</c:f>
              <c:numCache>
                <c:formatCode>General</c:formatCode>
                <c:ptCount val="32"/>
                <c:pt idx="5" formatCode="0">
                  <c:v>534.60427444799961</c:v>
                </c:pt>
                <c:pt idx="6" formatCode="0">
                  <c:v>538.43850779082982</c:v>
                </c:pt>
                <c:pt idx="7" formatCode="0">
                  <c:v>543.55389438277689</c:v>
                </c:pt>
                <c:pt idx="8" formatCode="0">
                  <c:v>550.76259059691404</c:v>
                </c:pt>
                <c:pt idx="9" formatCode="0">
                  <c:v>561.16090915359734</c:v>
                </c:pt>
                <c:pt idx="10" formatCode="0">
                  <c:v>575.30481021993307</c:v>
                </c:pt>
                <c:pt idx="11" formatCode="0">
                  <c:v>595.37130375033689</c:v>
                </c:pt>
                <c:pt idx="12" formatCode="0">
                  <c:v>620.58222736266509</c:v>
                </c:pt>
                <c:pt idx="13" formatCode="0">
                  <c:v>648.05158180151477</c:v>
                </c:pt>
                <c:pt idx="14" formatCode="0">
                  <c:v>678.1587114082464</c:v>
                </c:pt>
                <c:pt idx="15" formatCode="0">
                  <c:v>705.03933173554879</c:v>
                </c:pt>
                <c:pt idx="16" formatCode="0">
                  <c:v>723.71835086895351</c:v>
                </c:pt>
                <c:pt idx="17" formatCode="0">
                  <c:v>730.75172307492232</c:v>
                </c:pt>
                <c:pt idx="18" formatCode="0">
                  <c:v>726.24188212120669</c:v>
                </c:pt>
                <c:pt idx="19" formatCode="0">
                  <c:v>711.36051651023433</c:v>
                </c:pt>
                <c:pt idx="20" formatCode="0">
                  <c:v>689.19631698574437</c:v>
                </c:pt>
                <c:pt idx="21" formatCode="0">
                  <c:v>664.80595006563294</c:v>
                </c:pt>
                <c:pt idx="22" formatCode="0">
                  <c:v>641.19117351379487</c:v>
                </c:pt>
                <c:pt idx="23" formatCode="0">
                  <c:v>622.81583992936885</c:v>
                </c:pt>
                <c:pt idx="24" formatCode="0">
                  <c:v>610.85122221442805</c:v>
                </c:pt>
                <c:pt idx="25" formatCode="0">
                  <c:v>603.5126198928433</c:v>
                </c:pt>
                <c:pt idx="26" formatCode="0">
                  <c:v>599.53418223803646</c:v>
                </c:pt>
                <c:pt idx="27" formatCode="0">
                  <c:v>598.50522256255249</c:v>
                </c:pt>
                <c:pt idx="28" formatCode="0">
                  <c:v>599.27272667449915</c:v>
                </c:pt>
                <c:pt idx="29" formatCode="0">
                  <c:v>601.19780238593091</c:v>
                </c:pt>
                <c:pt idx="30" formatCode="0">
                  <c:v>603.53965250408282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618048"/>
        <c:axId val="143619584"/>
      </c:scatterChart>
      <c:valAx>
        <c:axId val="143618048"/>
        <c:scaling>
          <c:orientation val="minMax"/>
        </c:scaling>
        <c:axPos val="b"/>
        <c:numFmt formatCode="General" sourceLinked="1"/>
        <c:tickLblPos val="nextTo"/>
        <c:crossAx val="143619584"/>
        <c:crosses val="autoZero"/>
        <c:crossBetween val="midCat"/>
      </c:valAx>
      <c:valAx>
        <c:axId val="143619584"/>
        <c:scaling>
          <c:orientation val="minMax"/>
        </c:scaling>
        <c:axPos val="l"/>
        <c:majorGridlines/>
        <c:numFmt formatCode="General" sourceLinked="1"/>
        <c:tickLblPos val="nextTo"/>
        <c:crossAx val="143618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'980051'!$E$2769:$E$2800</c:f>
              <c:numCache>
                <c:formatCode>General</c:formatCode>
                <c:ptCount val="32"/>
                <c:pt idx="0">
                  <c:v>435</c:v>
                </c:pt>
                <c:pt idx="1">
                  <c:v>435</c:v>
                </c:pt>
                <c:pt idx="2">
                  <c:v>491</c:v>
                </c:pt>
                <c:pt idx="3">
                  <c:v>491</c:v>
                </c:pt>
                <c:pt idx="4">
                  <c:v>527</c:v>
                </c:pt>
                <c:pt idx="5">
                  <c:v>538</c:v>
                </c:pt>
                <c:pt idx="6">
                  <c:v>507</c:v>
                </c:pt>
                <c:pt idx="7">
                  <c:v>566</c:v>
                </c:pt>
                <c:pt idx="8">
                  <c:v>531</c:v>
                </c:pt>
                <c:pt idx="9">
                  <c:v>591</c:v>
                </c:pt>
                <c:pt idx="10">
                  <c:v>599</c:v>
                </c:pt>
                <c:pt idx="11">
                  <c:v>656</c:v>
                </c:pt>
                <c:pt idx="12">
                  <c:v>661</c:v>
                </c:pt>
                <c:pt idx="13">
                  <c:v>639</c:v>
                </c:pt>
                <c:pt idx="14">
                  <c:v>676</c:v>
                </c:pt>
                <c:pt idx="15">
                  <c:v>717</c:v>
                </c:pt>
                <c:pt idx="16">
                  <c:v>749</c:v>
                </c:pt>
                <c:pt idx="17">
                  <c:v>731</c:v>
                </c:pt>
                <c:pt idx="18">
                  <c:v>710</c:v>
                </c:pt>
                <c:pt idx="19">
                  <c:v>751</c:v>
                </c:pt>
                <c:pt idx="20">
                  <c:v>719</c:v>
                </c:pt>
                <c:pt idx="21">
                  <c:v>662</c:v>
                </c:pt>
                <c:pt idx="22">
                  <c:v>641</c:v>
                </c:pt>
                <c:pt idx="23">
                  <c:v>634</c:v>
                </c:pt>
                <c:pt idx="24">
                  <c:v>606</c:v>
                </c:pt>
                <c:pt idx="25">
                  <c:v>591</c:v>
                </c:pt>
                <c:pt idx="26">
                  <c:v>621</c:v>
                </c:pt>
                <c:pt idx="27">
                  <c:v>598</c:v>
                </c:pt>
                <c:pt idx="28">
                  <c:v>581</c:v>
                </c:pt>
                <c:pt idx="29">
                  <c:v>594</c:v>
                </c:pt>
                <c:pt idx="30">
                  <c:v>618</c:v>
                </c:pt>
                <c:pt idx="31">
                  <c:v>698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'980051'!$F$2769:$F$2800</c:f>
              <c:numCache>
                <c:formatCode>General</c:formatCode>
                <c:ptCount val="32"/>
                <c:pt idx="5" formatCode="0">
                  <c:v>526.61977636216557</c:v>
                </c:pt>
                <c:pt idx="6" formatCode="0">
                  <c:v>533.81184668853871</c:v>
                </c:pt>
                <c:pt idx="7" formatCode="0">
                  <c:v>543.73140960364503</c:v>
                </c:pt>
                <c:pt idx="8" formatCode="0">
                  <c:v>557.0517630592102</c:v>
                </c:pt>
                <c:pt idx="9" formatCode="0">
                  <c:v>574.28537900033052</c:v>
                </c:pt>
                <c:pt idx="10" formatCode="0">
                  <c:v>594.75247408582777</c:v>
                </c:pt>
                <c:pt idx="11" formatCode="0">
                  <c:v>619.88425710835747</c:v>
                </c:pt>
                <c:pt idx="12" formatCode="0">
                  <c:v>647.27458003652009</c:v>
                </c:pt>
                <c:pt idx="13" formatCode="0">
                  <c:v>673.54154044242034</c:v>
                </c:pt>
                <c:pt idx="14" formatCode="0">
                  <c:v>699.14803481286935</c:v>
                </c:pt>
                <c:pt idx="15" formatCode="0">
                  <c:v>719.51531545942692</c:v>
                </c:pt>
                <c:pt idx="16" formatCode="0">
                  <c:v>731.81634375916155</c:v>
                </c:pt>
                <c:pt idx="17" formatCode="0">
                  <c:v>734.6084838182569</c:v>
                </c:pt>
                <c:pt idx="18" formatCode="0">
                  <c:v>728.8957565797017</c:v>
                </c:pt>
                <c:pt idx="19" formatCode="0">
                  <c:v>715.34916402685576</c:v>
                </c:pt>
                <c:pt idx="20" formatCode="0">
                  <c:v>696.06665579299533</c:v>
                </c:pt>
                <c:pt idx="21" formatCode="0">
                  <c:v>674.41301004884076</c:v>
                </c:pt>
                <c:pt idx="22" formatCode="0">
                  <c:v>652.13824065552478</c:v>
                </c:pt>
                <c:pt idx="23" formatCode="0">
                  <c:v>633.04844125711895</c:v>
                </c:pt>
                <c:pt idx="24" formatCode="0">
                  <c:v>618.90847445042061</c:v>
                </c:pt>
                <c:pt idx="25" formatCode="0">
                  <c:v>608.61998803143172</c:v>
                </c:pt>
                <c:pt idx="26" formatCode="0">
                  <c:v>601.26072242226519</c:v>
                </c:pt>
                <c:pt idx="27" formatCode="0">
                  <c:v>597.12027221704284</c:v>
                </c:pt>
                <c:pt idx="28" formatCode="0">
                  <c:v>595.81759321653669</c:v>
                </c:pt>
                <c:pt idx="29" formatCode="0">
                  <c:v>596.17141651855957</c:v>
                </c:pt>
                <c:pt idx="30" formatCode="0">
                  <c:v>597.66647823457504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649408"/>
        <c:axId val="143393152"/>
      </c:scatterChart>
      <c:valAx>
        <c:axId val="143649408"/>
        <c:scaling>
          <c:orientation val="minMax"/>
        </c:scaling>
        <c:axPos val="b"/>
        <c:numFmt formatCode="General" sourceLinked="1"/>
        <c:tickLblPos val="nextTo"/>
        <c:crossAx val="143393152"/>
        <c:crosses val="autoZero"/>
        <c:crossBetween val="midCat"/>
      </c:valAx>
      <c:valAx>
        <c:axId val="143393152"/>
        <c:scaling>
          <c:orientation val="minMax"/>
        </c:scaling>
        <c:axPos val="l"/>
        <c:majorGridlines/>
        <c:numFmt formatCode="General" sourceLinked="1"/>
        <c:tickLblPos val="nextTo"/>
        <c:crossAx val="143649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'980051'!$E$2819:$E$2850</c:f>
              <c:numCache>
                <c:formatCode>General</c:formatCode>
                <c:ptCount val="32"/>
                <c:pt idx="0">
                  <c:v>475</c:v>
                </c:pt>
                <c:pt idx="1">
                  <c:v>468</c:v>
                </c:pt>
                <c:pt idx="2">
                  <c:v>458</c:v>
                </c:pt>
                <c:pt idx="3">
                  <c:v>476</c:v>
                </c:pt>
                <c:pt idx="4">
                  <c:v>522</c:v>
                </c:pt>
                <c:pt idx="5">
                  <c:v>565</c:v>
                </c:pt>
                <c:pt idx="6">
                  <c:v>498</c:v>
                </c:pt>
                <c:pt idx="7">
                  <c:v>575</c:v>
                </c:pt>
                <c:pt idx="8">
                  <c:v>520</c:v>
                </c:pt>
                <c:pt idx="9">
                  <c:v>580</c:v>
                </c:pt>
                <c:pt idx="10">
                  <c:v>550</c:v>
                </c:pt>
                <c:pt idx="11">
                  <c:v>581</c:v>
                </c:pt>
                <c:pt idx="12">
                  <c:v>637</c:v>
                </c:pt>
                <c:pt idx="13">
                  <c:v>673</c:v>
                </c:pt>
                <c:pt idx="14">
                  <c:v>733</c:v>
                </c:pt>
                <c:pt idx="15">
                  <c:v>699</c:v>
                </c:pt>
                <c:pt idx="16">
                  <c:v>728</c:v>
                </c:pt>
                <c:pt idx="17">
                  <c:v>752</c:v>
                </c:pt>
                <c:pt idx="18">
                  <c:v>724</c:v>
                </c:pt>
                <c:pt idx="19">
                  <c:v>690</c:v>
                </c:pt>
                <c:pt idx="20">
                  <c:v>723</c:v>
                </c:pt>
                <c:pt idx="21">
                  <c:v>689</c:v>
                </c:pt>
                <c:pt idx="22">
                  <c:v>644</c:v>
                </c:pt>
                <c:pt idx="23">
                  <c:v>609</c:v>
                </c:pt>
                <c:pt idx="24">
                  <c:v>590</c:v>
                </c:pt>
                <c:pt idx="25">
                  <c:v>556</c:v>
                </c:pt>
                <c:pt idx="26">
                  <c:v>578</c:v>
                </c:pt>
                <c:pt idx="27">
                  <c:v>565</c:v>
                </c:pt>
                <c:pt idx="28">
                  <c:v>590</c:v>
                </c:pt>
                <c:pt idx="29">
                  <c:v>601</c:v>
                </c:pt>
                <c:pt idx="30">
                  <c:v>595</c:v>
                </c:pt>
                <c:pt idx="31">
                  <c:v>635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'980051'!$F$2819:$F$2850</c:f>
              <c:numCache>
                <c:formatCode>General</c:formatCode>
                <c:ptCount val="32"/>
                <c:pt idx="5" formatCode="0">
                  <c:v>529.90339977596705</c:v>
                </c:pt>
                <c:pt idx="6" formatCode="0">
                  <c:v>533.58307127451747</c:v>
                </c:pt>
                <c:pt idx="7" formatCode="0">
                  <c:v>538.94209079334405</c:v>
                </c:pt>
                <c:pt idx="8" formatCode="0">
                  <c:v>547.00346029441471</c:v>
                </c:pt>
                <c:pt idx="9" formatCode="0">
                  <c:v>559.03938385324841</c:v>
                </c:pt>
                <c:pt idx="10" formatCode="0">
                  <c:v>575.58336630889551</c:v>
                </c:pt>
                <c:pt idx="11" formatCode="0">
                  <c:v>598.96086295018836</c:v>
                </c:pt>
                <c:pt idx="12" formatCode="0">
                  <c:v>627.96299078973982</c:v>
                </c:pt>
                <c:pt idx="13" formatCode="0">
                  <c:v>659.01792306516165</c:v>
                </c:pt>
                <c:pt idx="14" formatCode="0">
                  <c:v>692.30618519101222</c:v>
                </c:pt>
                <c:pt idx="15" formatCode="0">
                  <c:v>721.10341553272076</c:v>
                </c:pt>
                <c:pt idx="16" formatCode="0">
                  <c:v>739.97282257041684</c:v>
                </c:pt>
                <c:pt idx="17" formatCode="0">
                  <c:v>745.39759474626089</c:v>
                </c:pt>
                <c:pt idx="18" formatCode="0">
                  <c:v>738.02194631322845</c:v>
                </c:pt>
                <c:pt idx="19" formatCode="0">
                  <c:v>719.04865484425432</c:v>
                </c:pt>
                <c:pt idx="20" formatCode="0">
                  <c:v>692.16548111578538</c:v>
                </c:pt>
                <c:pt idx="21" formatCode="0">
                  <c:v>663.06902719397215</c:v>
                </c:pt>
                <c:pt idx="22" formatCode="0">
                  <c:v>634.9473764766858</c:v>
                </c:pt>
                <c:pt idx="23" formatCode="0">
                  <c:v>612.83499789119583</c:v>
                </c:pt>
                <c:pt idx="24" formatCode="0">
                  <c:v>598.07754071352895</c:v>
                </c:pt>
                <c:pt idx="25" formatCode="0">
                  <c:v>588.58199257191336</c:v>
                </c:pt>
                <c:pt idx="26" formatCode="0">
                  <c:v>582.81792779873081</c:v>
                </c:pt>
                <c:pt idx="27" formatCode="0">
                  <c:v>580.38554742788392</c:v>
                </c:pt>
                <c:pt idx="28" formatCode="0">
                  <c:v>580.20194656552871</c:v>
                </c:pt>
                <c:pt idx="29" formatCode="0">
                  <c:v>581.24457661079964</c:v>
                </c:pt>
                <c:pt idx="30" formatCode="0">
                  <c:v>582.86584581014051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431168"/>
        <c:axId val="143432704"/>
      </c:scatterChart>
      <c:valAx>
        <c:axId val="143431168"/>
        <c:scaling>
          <c:orientation val="minMax"/>
        </c:scaling>
        <c:axPos val="b"/>
        <c:numFmt formatCode="General" sourceLinked="1"/>
        <c:tickLblPos val="nextTo"/>
        <c:crossAx val="143432704"/>
        <c:crosses val="autoZero"/>
        <c:crossBetween val="midCat"/>
      </c:valAx>
      <c:valAx>
        <c:axId val="143432704"/>
        <c:scaling>
          <c:orientation val="minMax"/>
        </c:scaling>
        <c:axPos val="l"/>
        <c:majorGridlines/>
        <c:numFmt formatCode="General" sourceLinked="1"/>
        <c:tickLblPos val="nextTo"/>
        <c:crossAx val="143431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24</c:v>
                </c:pt>
              </c:numCache>
            </c:numRef>
          </c:xVal>
          <c:yVal>
            <c:numRef>
              <c:f>Work!$AJ$8:$AJ$42</c:f>
              <c:numCache>
                <c:formatCode>0.000</c:formatCode>
                <c:ptCount val="35"/>
                <c:pt idx="0">
                  <c:v>-90.385749361863759</c:v>
                </c:pt>
                <c:pt idx="1">
                  <c:v>-90.210145104251652</c:v>
                </c:pt>
                <c:pt idx="2">
                  <c:v>-90.148934118816697</c:v>
                </c:pt>
                <c:pt idx="3">
                  <c:v>-90.047116592900124</c:v>
                </c:pt>
                <c:pt idx="4">
                  <c:v>-89.984710436456723</c:v>
                </c:pt>
                <c:pt idx="5">
                  <c:v>-89.984280177914556</c:v>
                </c:pt>
                <c:pt idx="6">
                  <c:v>-89.974010133161201</c:v>
                </c:pt>
                <c:pt idx="7">
                  <c:v>-90.043732182760337</c:v>
                </c:pt>
                <c:pt idx="8">
                  <c:v>-90.084270425875218</c:v>
                </c:pt>
                <c:pt idx="9">
                  <c:v>-90.076795301702489</c:v>
                </c:pt>
                <c:pt idx="10">
                  <c:v>-90.021632629150346</c:v>
                </c:pt>
                <c:pt idx="11">
                  <c:v>-90.08636266597135</c:v>
                </c:pt>
                <c:pt idx="12">
                  <c:v>-89.989963436327713</c:v>
                </c:pt>
                <c:pt idx="13">
                  <c:v>-90.054405491665335</c:v>
                </c:pt>
                <c:pt idx="14">
                  <c:v>-90.122485117226219</c:v>
                </c:pt>
                <c:pt idx="15">
                  <c:v>-90.099016835782038</c:v>
                </c:pt>
                <c:pt idx="16">
                  <c:v>-90.11906890276731</c:v>
                </c:pt>
                <c:pt idx="17">
                  <c:v>-90.088531353458023</c:v>
                </c:pt>
                <c:pt idx="18">
                  <c:v>-90.09706748876053</c:v>
                </c:pt>
                <c:pt idx="19">
                  <c:v>-89.988094179123252</c:v>
                </c:pt>
                <c:pt idx="20">
                  <c:v>-90.001452780409892</c:v>
                </c:pt>
                <c:pt idx="21">
                  <c:v>-90.044446877232716</c:v>
                </c:pt>
                <c:pt idx="22">
                  <c:v>-90.103783878454081</c:v>
                </c:pt>
                <c:pt idx="23">
                  <c:v>-90.091650394434083</c:v>
                </c:pt>
                <c:pt idx="24">
                  <c:v>-90.025313953359245</c:v>
                </c:pt>
                <c:pt idx="25">
                  <c:v>-90.108295742399704</c:v>
                </c:pt>
                <c:pt idx="26">
                  <c:v>-90.043701033780124</c:v>
                </c:pt>
                <c:pt idx="27">
                  <c:v>-90.028716292735794</c:v>
                </c:pt>
                <c:pt idx="28">
                  <c:v>-90.021531919981854</c:v>
                </c:pt>
                <c:pt idx="29">
                  <c:v>-90.041516414847209</c:v>
                </c:pt>
                <c:pt idx="30">
                  <c:v>-90.024677425964299</c:v>
                </c:pt>
                <c:pt idx="31">
                  <c:v>-90.062357404743381</c:v>
                </c:pt>
                <c:pt idx="32">
                  <c:v>-90.161326909369251</c:v>
                </c:pt>
                <c:pt idx="33">
                  <c:v>-90.175495946416802</c:v>
                </c:pt>
                <c:pt idx="34">
                  <c:v>-90.333019056349897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  <c:pt idx="10">
                  <c:v>12</c:v>
                </c:pt>
                <c:pt idx="11">
                  <c:v>16</c:v>
                </c:pt>
                <c:pt idx="12">
                  <c:v>24</c:v>
                </c:pt>
              </c:numCache>
            </c:numRef>
          </c:xVal>
          <c:yVal>
            <c:numRef>
              <c:f>Work!$AJ$44:$AJ$56</c:f>
              <c:numCache>
                <c:formatCode>0.000</c:formatCode>
                <c:ptCount val="13"/>
                <c:pt idx="0">
                  <c:v>-90.248290434172418</c:v>
                </c:pt>
                <c:pt idx="1">
                  <c:v>-90.201053946115408</c:v>
                </c:pt>
                <c:pt idx="2">
                  <c:v>-89.952225965448207</c:v>
                </c:pt>
                <c:pt idx="3">
                  <c:v>-90.040710441241202</c:v>
                </c:pt>
                <c:pt idx="4">
                  <c:v>-90.027169950864888</c:v>
                </c:pt>
                <c:pt idx="5">
                  <c:v>-90.020150590414133</c:v>
                </c:pt>
                <c:pt idx="6">
                  <c:v>-90.097260543092716</c:v>
                </c:pt>
                <c:pt idx="7">
                  <c:v>-90.061874937086131</c:v>
                </c:pt>
                <c:pt idx="8">
                  <c:v>-90.128279518588073</c:v>
                </c:pt>
                <c:pt idx="9">
                  <c:v>-90.001702460208492</c:v>
                </c:pt>
                <c:pt idx="10">
                  <c:v>-90.001390453547671</c:v>
                </c:pt>
                <c:pt idx="11">
                  <c:v>-90.176739111817554</c:v>
                </c:pt>
                <c:pt idx="12">
                  <c:v>-90.305076657070586</c:v>
                </c:pt>
              </c:numCache>
            </c:numRef>
          </c:yVal>
        </c:ser>
        <c:axId val="143962496"/>
        <c:axId val="143964032"/>
      </c:scatterChart>
      <c:valAx>
        <c:axId val="143962496"/>
        <c:scaling>
          <c:orientation val="minMax"/>
        </c:scaling>
        <c:axPos val="b"/>
        <c:numFmt formatCode="General" sourceLinked="1"/>
        <c:tickLblPos val="nextTo"/>
        <c:crossAx val="143964032"/>
        <c:crosses val="autoZero"/>
        <c:crossBetween val="midCat"/>
      </c:valAx>
      <c:valAx>
        <c:axId val="143964032"/>
        <c:scaling>
          <c:orientation val="minMax"/>
        </c:scaling>
        <c:axPos val="l"/>
        <c:majorGridlines/>
        <c:numFmt formatCode="0.000" sourceLinked="1"/>
        <c:tickLblPos val="nextTo"/>
        <c:crossAx val="143962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24</c:v>
                </c:pt>
              </c:numCache>
            </c:numRef>
          </c:xVal>
          <c:yVal>
            <c:numRef>
              <c:f>Work!$AP$8:$AP$42</c:f>
              <c:numCache>
                <c:formatCode>0</c:formatCode>
                <c:ptCount val="35"/>
                <c:pt idx="0">
                  <c:v>-1061.5102235405595</c:v>
                </c:pt>
                <c:pt idx="1">
                  <c:v>458.126810770698</c:v>
                </c:pt>
                <c:pt idx="2">
                  <c:v>989.47221934220147</c:v>
                </c:pt>
                <c:pt idx="3">
                  <c:v>1875.1900242510587</c:v>
                </c:pt>
                <c:pt idx="4">
                  <c:v>2419.2321994487706</c:v>
                </c:pt>
                <c:pt idx="5">
                  <c:v>2422.9861751030189</c:v>
                </c:pt>
                <c:pt idx="6">
                  <c:v>2512.6041377107504</c:v>
                </c:pt>
                <c:pt idx="7">
                  <c:v>1904.6717505208755</c:v>
                </c:pt>
                <c:pt idx="8">
                  <c:v>1551.713025076592</c:v>
                </c:pt>
                <c:pt idx="9">
                  <c:v>1616.7693737491695</c:v>
                </c:pt>
                <c:pt idx="10">
                  <c:v>2097.2459641688879</c:v>
                </c:pt>
                <c:pt idx="11">
                  <c:v>1533.5064405492528</c:v>
                </c:pt>
                <c:pt idx="12">
                  <c:v>2373.4035498410431</c:v>
                </c:pt>
                <c:pt idx="13">
                  <c:v>1811.7050073912926</c:v>
                </c:pt>
                <c:pt idx="14">
                  <c:v>1219.3273529254461</c:v>
                </c:pt>
                <c:pt idx="15">
                  <c:v>1423.411613692032</c:v>
                </c:pt>
                <c:pt idx="16">
                  <c:v>1249.0275638897365</c:v>
                </c:pt>
                <c:pt idx="17">
                  <c:v>1514.6356650968373</c:v>
                </c:pt>
                <c:pt idx="18">
                  <c:v>1440.3691067113818</c:v>
                </c:pt>
                <c:pt idx="19">
                  <c:v>2389.7107542101571</c:v>
                </c:pt>
                <c:pt idx="20">
                  <c:v>2273.1892225158222</c:v>
                </c:pt>
                <c:pt idx="21">
                  <c:v>1898.4458023118598</c:v>
                </c:pt>
                <c:pt idx="22">
                  <c:v>1381.9464480710108</c:v>
                </c:pt>
                <c:pt idx="23">
                  <c:v>1487.4972902027594</c:v>
                </c:pt>
                <c:pt idx="24">
                  <c:v>2065.1593952232261</c:v>
                </c:pt>
                <c:pt idx="25">
                  <c:v>1342.7056625709367</c:v>
                </c:pt>
                <c:pt idx="26">
                  <c:v>1904.9431025967519</c:v>
                </c:pt>
                <c:pt idx="27">
                  <c:v>2035.5072158196272</c:v>
                </c:pt>
                <c:pt idx="28">
                  <c:v>2098.1237927164361</c:v>
                </c:pt>
                <c:pt idx="29">
                  <c:v>1923.9748028857009</c:v>
                </c:pt>
                <c:pt idx="30">
                  <c:v>2070.7071725611559</c:v>
                </c:pt>
                <c:pt idx="31">
                  <c:v>1742.4590518029318</c:v>
                </c:pt>
                <c:pt idx="32">
                  <c:v>881.8272816252861</c:v>
                </c:pt>
                <c:pt idx="33">
                  <c:v>758.79640427619108</c:v>
                </c:pt>
                <c:pt idx="34">
                  <c:v>-605.92655348856931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  <c:pt idx="10">
                  <c:v>12</c:v>
                </c:pt>
                <c:pt idx="11">
                  <c:v>16</c:v>
                </c:pt>
                <c:pt idx="12">
                  <c:v>24</c:v>
                </c:pt>
              </c:numCache>
            </c:numRef>
          </c:xVal>
          <c:yVal>
            <c:numRef>
              <c:f>Work!$AP$44:$AP$56</c:f>
              <c:numCache>
                <c:formatCode>0</c:formatCode>
                <c:ptCount val="13"/>
                <c:pt idx="0">
                  <c:v>127.43360361093019</c:v>
                </c:pt>
                <c:pt idx="1">
                  <c:v>536.98940020728719</c:v>
                </c:pt>
                <c:pt idx="2">
                  <c:v>2702.7757938515297</c:v>
                </c:pt>
                <c:pt idx="3">
                  <c:v>1930.9964612826545</c:v>
                </c:pt>
                <c:pt idx="4">
                  <c:v>2048.9836180125253</c:v>
                </c:pt>
                <c:pt idx="5">
                  <c:v>2110.1643451789319</c:v>
                </c:pt>
                <c:pt idx="6">
                  <c:v>1438.6896763160983</c:v>
                </c:pt>
                <c:pt idx="7">
                  <c:v>1746.6600121799804</c:v>
                </c:pt>
                <c:pt idx="8">
                  <c:v>1168.957497068456</c:v>
                </c:pt>
                <c:pt idx="9">
                  <c:v>2271.0117568723404</c:v>
                </c:pt>
                <c:pt idx="10">
                  <c:v>2273.732779326132</c:v>
                </c:pt>
                <c:pt idx="11">
                  <c:v>748.00407343078302</c:v>
                </c:pt>
                <c:pt idx="12">
                  <c:v>-364.2531750157292</c:v>
                </c:pt>
              </c:numCache>
            </c:numRef>
          </c:yVal>
        </c:ser>
        <c:axId val="143723136"/>
        <c:axId val="143729024"/>
      </c:scatterChart>
      <c:valAx>
        <c:axId val="143723136"/>
        <c:scaling>
          <c:orientation val="minMax"/>
        </c:scaling>
        <c:axPos val="b"/>
        <c:numFmt formatCode="General" sourceLinked="1"/>
        <c:tickLblPos val="nextTo"/>
        <c:crossAx val="143729024"/>
        <c:crosses val="autoZero"/>
        <c:crossBetween val="midCat"/>
      </c:valAx>
      <c:valAx>
        <c:axId val="143729024"/>
        <c:scaling>
          <c:orientation val="minMax"/>
        </c:scaling>
        <c:axPos val="l"/>
        <c:majorGridlines/>
        <c:numFmt formatCode="0" sourceLinked="1"/>
        <c:tickLblPos val="nextTo"/>
        <c:crossAx val="1437231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'980051'!$E$269:$E$300</c:f>
              <c:numCache>
                <c:formatCode>General</c:formatCode>
                <c:ptCount val="32"/>
                <c:pt idx="0">
                  <c:v>465</c:v>
                </c:pt>
                <c:pt idx="1">
                  <c:v>445</c:v>
                </c:pt>
                <c:pt idx="2">
                  <c:v>447</c:v>
                </c:pt>
                <c:pt idx="3">
                  <c:v>467</c:v>
                </c:pt>
                <c:pt idx="4">
                  <c:v>435</c:v>
                </c:pt>
                <c:pt idx="5">
                  <c:v>531</c:v>
                </c:pt>
                <c:pt idx="6">
                  <c:v>496</c:v>
                </c:pt>
                <c:pt idx="7">
                  <c:v>509</c:v>
                </c:pt>
                <c:pt idx="8">
                  <c:v>532</c:v>
                </c:pt>
                <c:pt idx="9">
                  <c:v>564</c:v>
                </c:pt>
                <c:pt idx="10">
                  <c:v>530</c:v>
                </c:pt>
                <c:pt idx="11">
                  <c:v>580</c:v>
                </c:pt>
                <c:pt idx="12">
                  <c:v>604</c:v>
                </c:pt>
                <c:pt idx="13">
                  <c:v>609</c:v>
                </c:pt>
                <c:pt idx="14">
                  <c:v>734</c:v>
                </c:pt>
                <c:pt idx="15">
                  <c:v>702</c:v>
                </c:pt>
                <c:pt idx="16">
                  <c:v>755</c:v>
                </c:pt>
                <c:pt idx="17">
                  <c:v>743</c:v>
                </c:pt>
                <c:pt idx="18">
                  <c:v>828</c:v>
                </c:pt>
                <c:pt idx="19">
                  <c:v>781</c:v>
                </c:pt>
                <c:pt idx="20">
                  <c:v>728</c:v>
                </c:pt>
                <c:pt idx="21">
                  <c:v>707</c:v>
                </c:pt>
                <c:pt idx="22">
                  <c:v>606</c:v>
                </c:pt>
                <c:pt idx="23">
                  <c:v>663</c:v>
                </c:pt>
                <c:pt idx="24">
                  <c:v>626</c:v>
                </c:pt>
                <c:pt idx="25">
                  <c:v>600</c:v>
                </c:pt>
                <c:pt idx="26">
                  <c:v>593</c:v>
                </c:pt>
                <c:pt idx="27">
                  <c:v>614</c:v>
                </c:pt>
                <c:pt idx="28">
                  <c:v>611</c:v>
                </c:pt>
                <c:pt idx="29">
                  <c:v>618</c:v>
                </c:pt>
                <c:pt idx="30">
                  <c:v>556</c:v>
                </c:pt>
                <c:pt idx="31">
                  <c:v>658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'980051'!$F$269:$F$300</c:f>
              <c:numCache>
                <c:formatCode>0</c:formatCode>
                <c:ptCount val="32"/>
                <c:pt idx="5">
                  <c:v>513.19774867437513</c:v>
                </c:pt>
                <c:pt idx="6">
                  <c:v>517.16207743112989</c:v>
                </c:pt>
                <c:pt idx="7">
                  <c:v>521.93033735679558</c:v>
                </c:pt>
                <c:pt idx="8">
                  <c:v>528.21964772452793</c:v>
                </c:pt>
                <c:pt idx="9">
                  <c:v>537.33221285035529</c:v>
                </c:pt>
                <c:pt idx="10">
                  <c:v>550.53918631484089</c:v>
                </c:pt>
                <c:pt idx="11">
                  <c:v>571.20905121245187</c:v>
                </c:pt>
                <c:pt idx="12">
                  <c:v>600.31444639448011</c:v>
                </c:pt>
                <c:pt idx="13">
                  <c:v>635.86442251811832</c:v>
                </c:pt>
                <c:pt idx="14">
                  <c:v>679.63790310122965</c:v>
                </c:pt>
                <c:pt idx="15">
                  <c:v>724.05837329617805</c:v>
                </c:pt>
                <c:pt idx="16">
                  <c:v>760.50683034989606</c:v>
                </c:pt>
                <c:pt idx="17">
                  <c:v>781.02099886466215</c:v>
                </c:pt>
                <c:pt idx="18">
                  <c:v>782.30556275695722</c:v>
                </c:pt>
                <c:pt idx="19">
                  <c:v>765.55721008058902</c:v>
                </c:pt>
                <c:pt idx="20">
                  <c:v>734.42620201560055</c:v>
                </c:pt>
                <c:pt idx="21">
                  <c:v>697.36007676072211</c:v>
                </c:pt>
                <c:pt idx="22">
                  <c:v>660.32814546442512</c:v>
                </c:pt>
                <c:pt idx="23">
                  <c:v>631.38805830054594</c:v>
                </c:pt>
                <c:pt idx="24">
                  <c:v>612.80911306299265</c:v>
                </c:pt>
                <c:pt idx="25">
                  <c:v>601.71677151575591</c:v>
                </c:pt>
                <c:pt idx="26">
                  <c:v>595.94861557271815</c:v>
                </c:pt>
                <c:pt idx="27">
                  <c:v>594.59740773326541</c:v>
                </c:pt>
                <c:pt idx="28">
                  <c:v>595.74115424582385</c:v>
                </c:pt>
                <c:pt idx="29">
                  <c:v>598.38764541805847</c:v>
                </c:pt>
                <c:pt idx="30">
                  <c:v>601.49331916862673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823168"/>
        <c:axId val="140837248"/>
      </c:scatterChart>
      <c:valAx>
        <c:axId val="140823168"/>
        <c:scaling>
          <c:orientation val="minMax"/>
        </c:scaling>
        <c:axPos val="b"/>
        <c:numFmt formatCode="General" sourceLinked="1"/>
        <c:tickLblPos val="nextTo"/>
        <c:crossAx val="140837248"/>
        <c:crosses val="autoZero"/>
        <c:crossBetween val="midCat"/>
      </c:valAx>
      <c:valAx>
        <c:axId val="140837248"/>
        <c:scaling>
          <c:orientation val="minMax"/>
        </c:scaling>
        <c:axPos val="l"/>
        <c:majorGridlines/>
        <c:numFmt formatCode="General" sourceLinked="1"/>
        <c:tickLblPos val="nextTo"/>
        <c:crossAx val="140823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Work!$AH$59:$AH$67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Work!$AP$59:$AP$67</c:f>
              <c:numCache>
                <c:formatCode>0</c:formatCode>
                <c:ptCount val="9"/>
                <c:pt idx="0">
                  <c:v>1514.6356650968373</c:v>
                </c:pt>
                <c:pt idx="1">
                  <c:v>1471.1243648115167</c:v>
                </c:pt>
                <c:pt idx="2">
                  <c:v>1512.1912861094766</c:v>
                </c:pt>
                <c:pt idx="3">
                  <c:v>1622.0582922296421</c:v>
                </c:pt>
                <c:pt idx="4">
                  <c:v>1766.3076517428344</c:v>
                </c:pt>
                <c:pt idx="5">
                  <c:v>1905.1341182094541</c:v>
                </c:pt>
                <c:pt idx="6">
                  <c:v>1541.4236829196605</c:v>
                </c:pt>
                <c:pt idx="7">
                  <c:v>1796.3723374863721</c:v>
                </c:pt>
                <c:pt idx="8">
                  <c:v>1438.6896763160983</c:v>
                </c:pt>
              </c:numCache>
            </c:numRef>
          </c:yVal>
        </c:ser>
        <c:axId val="143757312"/>
        <c:axId val="143759616"/>
      </c:scatterChart>
      <c:valAx>
        <c:axId val="14375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44"/>
              <c:y val="0.91529683166109488"/>
            </c:manualLayout>
          </c:layout>
        </c:title>
        <c:numFmt formatCode="General" sourceLinked="1"/>
        <c:tickLblPos val="nextTo"/>
        <c:crossAx val="143759616"/>
        <c:crosses val="autoZero"/>
        <c:crossBetween val="midCat"/>
      </c:valAx>
      <c:valAx>
        <c:axId val="1437596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</c:title>
        <c:numFmt formatCode="0" sourceLinked="1"/>
        <c:tickLblPos val="nextTo"/>
        <c:crossAx val="14375731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'980051'!$E$319:$E$350</c:f>
              <c:numCache>
                <c:formatCode>General</c:formatCode>
                <c:ptCount val="32"/>
                <c:pt idx="0">
                  <c:v>458</c:v>
                </c:pt>
                <c:pt idx="1">
                  <c:v>409</c:v>
                </c:pt>
                <c:pt idx="2">
                  <c:v>428</c:v>
                </c:pt>
                <c:pt idx="3">
                  <c:v>472</c:v>
                </c:pt>
                <c:pt idx="4">
                  <c:v>419</c:v>
                </c:pt>
                <c:pt idx="5">
                  <c:v>518</c:v>
                </c:pt>
                <c:pt idx="6">
                  <c:v>492</c:v>
                </c:pt>
                <c:pt idx="7">
                  <c:v>576</c:v>
                </c:pt>
                <c:pt idx="8">
                  <c:v>561</c:v>
                </c:pt>
                <c:pt idx="9">
                  <c:v>511</c:v>
                </c:pt>
                <c:pt idx="10">
                  <c:v>562</c:v>
                </c:pt>
                <c:pt idx="11">
                  <c:v>595</c:v>
                </c:pt>
                <c:pt idx="12">
                  <c:v>565</c:v>
                </c:pt>
                <c:pt idx="13">
                  <c:v>623</c:v>
                </c:pt>
                <c:pt idx="14">
                  <c:v>681</c:v>
                </c:pt>
                <c:pt idx="15">
                  <c:v>725</c:v>
                </c:pt>
                <c:pt idx="16">
                  <c:v>746</c:v>
                </c:pt>
                <c:pt idx="17">
                  <c:v>753</c:v>
                </c:pt>
                <c:pt idx="18">
                  <c:v>809</c:v>
                </c:pt>
                <c:pt idx="19">
                  <c:v>747</c:v>
                </c:pt>
                <c:pt idx="20">
                  <c:v>722</c:v>
                </c:pt>
                <c:pt idx="21">
                  <c:v>677</c:v>
                </c:pt>
                <c:pt idx="22">
                  <c:v>676</c:v>
                </c:pt>
                <c:pt idx="23">
                  <c:v>663</c:v>
                </c:pt>
                <c:pt idx="24">
                  <c:v>628</c:v>
                </c:pt>
                <c:pt idx="25">
                  <c:v>571</c:v>
                </c:pt>
                <c:pt idx="26">
                  <c:v>600</c:v>
                </c:pt>
                <c:pt idx="27">
                  <c:v>610</c:v>
                </c:pt>
                <c:pt idx="28">
                  <c:v>627</c:v>
                </c:pt>
                <c:pt idx="29">
                  <c:v>595</c:v>
                </c:pt>
                <c:pt idx="30">
                  <c:v>617</c:v>
                </c:pt>
                <c:pt idx="31">
                  <c:v>636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'980051'!$F$319:$F$350</c:f>
              <c:numCache>
                <c:formatCode>0</c:formatCode>
                <c:ptCount val="32"/>
                <c:pt idx="5">
                  <c:v>521.74329567824418</c:v>
                </c:pt>
                <c:pt idx="6">
                  <c:v>525.6160824863075</c:v>
                </c:pt>
                <c:pt idx="7">
                  <c:v>530.02020351869578</c:v>
                </c:pt>
                <c:pt idx="8">
                  <c:v>535.45191556493808</c:v>
                </c:pt>
                <c:pt idx="9">
                  <c:v>542.96435418137753</c:v>
                </c:pt>
                <c:pt idx="10">
                  <c:v>553.75695027559902</c:v>
                </c:pt>
                <c:pt idx="11">
                  <c:v>571.00420400743178</c:v>
                </c:pt>
                <c:pt idx="12">
                  <c:v>596.19574617757075</c:v>
                </c:pt>
                <c:pt idx="13">
                  <c:v>628.2282769845101</c:v>
                </c:pt>
                <c:pt idx="14">
                  <c:v>669.28878907090177</c:v>
                </c:pt>
                <c:pt idx="15">
                  <c:v>712.63958462728237</c:v>
                </c:pt>
                <c:pt idx="16">
                  <c:v>749.68498073559238</c:v>
                </c:pt>
                <c:pt idx="17">
                  <c:v>771.85012376476573</c:v>
                </c:pt>
                <c:pt idx="18">
                  <c:v>774.93562923445711</c:v>
                </c:pt>
                <c:pt idx="19">
                  <c:v>759.97156882858485</c:v>
                </c:pt>
                <c:pt idx="20">
                  <c:v>730.5107678961449</c:v>
                </c:pt>
                <c:pt idx="21">
                  <c:v>695.24170815309287</c:v>
                </c:pt>
                <c:pt idx="22">
                  <c:v>660.48570362140833</c:v>
                </c:pt>
                <c:pt idx="23">
                  <c:v>634.09979766326285</c:v>
                </c:pt>
                <c:pt idx="24">
                  <c:v>617.89777155543834</c:v>
                </c:pt>
                <c:pt idx="25">
                  <c:v>608.87484628287029</c:v>
                </c:pt>
                <c:pt idx="26">
                  <c:v>604.85951091830236</c:v>
                </c:pt>
                <c:pt idx="27">
                  <c:v>604.76049274426464</c:v>
                </c:pt>
                <c:pt idx="28">
                  <c:v>606.58913472936865</c:v>
                </c:pt>
                <c:pt idx="29">
                  <c:v>609.6999307764105</c:v>
                </c:pt>
                <c:pt idx="30">
                  <c:v>613.06713742667046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871168"/>
        <c:axId val="140872704"/>
      </c:scatterChart>
      <c:valAx>
        <c:axId val="140871168"/>
        <c:scaling>
          <c:orientation val="minMax"/>
        </c:scaling>
        <c:axPos val="b"/>
        <c:numFmt formatCode="General" sourceLinked="1"/>
        <c:tickLblPos val="nextTo"/>
        <c:crossAx val="140872704"/>
        <c:crosses val="autoZero"/>
        <c:crossBetween val="midCat"/>
      </c:valAx>
      <c:valAx>
        <c:axId val="140872704"/>
        <c:scaling>
          <c:orientation val="minMax"/>
        </c:scaling>
        <c:axPos val="l"/>
        <c:majorGridlines/>
        <c:numFmt formatCode="General" sourceLinked="1"/>
        <c:tickLblPos val="nextTo"/>
        <c:crossAx val="140871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'980051'!$E$369:$E$400</c:f>
              <c:numCache>
                <c:formatCode>General</c:formatCode>
                <c:ptCount val="32"/>
                <c:pt idx="0">
                  <c:v>401</c:v>
                </c:pt>
                <c:pt idx="1">
                  <c:v>426</c:v>
                </c:pt>
                <c:pt idx="2">
                  <c:v>433</c:v>
                </c:pt>
                <c:pt idx="3">
                  <c:v>442</c:v>
                </c:pt>
                <c:pt idx="4">
                  <c:v>478</c:v>
                </c:pt>
                <c:pt idx="5">
                  <c:v>468</c:v>
                </c:pt>
                <c:pt idx="6">
                  <c:v>488</c:v>
                </c:pt>
                <c:pt idx="7">
                  <c:v>528</c:v>
                </c:pt>
                <c:pt idx="8">
                  <c:v>550</c:v>
                </c:pt>
                <c:pt idx="9">
                  <c:v>543</c:v>
                </c:pt>
                <c:pt idx="10">
                  <c:v>547</c:v>
                </c:pt>
                <c:pt idx="11">
                  <c:v>566</c:v>
                </c:pt>
                <c:pt idx="12">
                  <c:v>581</c:v>
                </c:pt>
                <c:pt idx="13">
                  <c:v>636</c:v>
                </c:pt>
                <c:pt idx="14">
                  <c:v>738</c:v>
                </c:pt>
                <c:pt idx="15">
                  <c:v>748</c:v>
                </c:pt>
                <c:pt idx="16">
                  <c:v>797</c:v>
                </c:pt>
                <c:pt idx="17">
                  <c:v>789</c:v>
                </c:pt>
                <c:pt idx="18">
                  <c:v>736</c:v>
                </c:pt>
                <c:pt idx="19">
                  <c:v>750</c:v>
                </c:pt>
                <c:pt idx="20">
                  <c:v>699</c:v>
                </c:pt>
                <c:pt idx="21">
                  <c:v>668</c:v>
                </c:pt>
                <c:pt idx="22">
                  <c:v>686</c:v>
                </c:pt>
                <c:pt idx="23">
                  <c:v>630</c:v>
                </c:pt>
                <c:pt idx="24">
                  <c:v>599</c:v>
                </c:pt>
                <c:pt idx="25">
                  <c:v>608</c:v>
                </c:pt>
                <c:pt idx="26">
                  <c:v>624</c:v>
                </c:pt>
                <c:pt idx="27">
                  <c:v>634</c:v>
                </c:pt>
                <c:pt idx="28">
                  <c:v>589</c:v>
                </c:pt>
                <c:pt idx="29">
                  <c:v>557</c:v>
                </c:pt>
                <c:pt idx="30">
                  <c:v>587</c:v>
                </c:pt>
                <c:pt idx="31">
                  <c:v>654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'980051'!$F$369:$F$400</c:f>
              <c:numCache>
                <c:formatCode>0</c:formatCode>
                <c:ptCount val="32"/>
                <c:pt idx="5">
                  <c:v>493.53869523763103</c:v>
                </c:pt>
                <c:pt idx="6">
                  <c:v>499.20601822244305</c:v>
                </c:pt>
                <c:pt idx="7">
                  <c:v>506.54375151528762</c:v>
                </c:pt>
                <c:pt idx="8">
                  <c:v>516.67425129324295</c:v>
                </c:pt>
                <c:pt idx="9">
                  <c:v>531.19674851948832</c:v>
                </c:pt>
                <c:pt idx="10">
                  <c:v>551.04157692233798</c:v>
                </c:pt>
                <c:pt idx="11">
                  <c:v>579.48984314242091</c:v>
                </c:pt>
                <c:pt idx="12">
                  <c:v>615.68216946063922</c:v>
                </c:pt>
                <c:pt idx="13">
                  <c:v>655.58961964555056</c:v>
                </c:pt>
                <c:pt idx="14">
                  <c:v>699.79806243804558</c:v>
                </c:pt>
                <c:pt idx="15">
                  <c:v>739.63774342611475</c:v>
                </c:pt>
                <c:pt idx="16">
                  <c:v>767.55820953031775</c:v>
                </c:pt>
                <c:pt idx="17">
                  <c:v>778.26379607681588</c:v>
                </c:pt>
                <c:pt idx="18">
                  <c:v>771.82838054494175</c:v>
                </c:pt>
                <c:pt idx="19">
                  <c:v>750.12281369486675</c:v>
                </c:pt>
                <c:pt idx="20">
                  <c:v>717.91206277007348</c:v>
                </c:pt>
                <c:pt idx="21">
                  <c:v>682.83223296596998</c:v>
                </c:pt>
                <c:pt idx="22">
                  <c:v>649.41664495916768</c:v>
                </c:pt>
                <c:pt idx="23">
                  <c:v>624.01749819379324</c:v>
                </c:pt>
                <c:pt idx="24">
                  <c:v>608.01060115819553</c:v>
                </c:pt>
                <c:pt idx="25">
                  <c:v>598.67657386474298</c:v>
                </c:pt>
                <c:pt idx="26">
                  <c:v>594.16337215836563</c:v>
                </c:pt>
                <c:pt idx="27">
                  <c:v>593.73448678092768</c:v>
                </c:pt>
                <c:pt idx="28">
                  <c:v>595.56911197271643</c:v>
                </c:pt>
                <c:pt idx="29">
                  <c:v>598.9982952843252</c:v>
                </c:pt>
                <c:pt idx="30">
                  <c:v>602.87933727071174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046144"/>
        <c:axId val="141047680"/>
      </c:scatterChart>
      <c:valAx>
        <c:axId val="141046144"/>
        <c:scaling>
          <c:orientation val="minMax"/>
        </c:scaling>
        <c:axPos val="b"/>
        <c:numFmt formatCode="General" sourceLinked="1"/>
        <c:tickLblPos val="nextTo"/>
        <c:crossAx val="141047680"/>
        <c:crosses val="autoZero"/>
        <c:crossBetween val="midCat"/>
      </c:valAx>
      <c:valAx>
        <c:axId val="141047680"/>
        <c:scaling>
          <c:orientation val="minMax"/>
        </c:scaling>
        <c:axPos val="l"/>
        <c:majorGridlines/>
        <c:numFmt formatCode="General" sourceLinked="1"/>
        <c:tickLblPos val="nextTo"/>
        <c:crossAx val="141046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'980051'!$E$419:$E$450</c:f>
              <c:numCache>
                <c:formatCode>General</c:formatCode>
                <c:ptCount val="32"/>
                <c:pt idx="0">
                  <c:v>433</c:v>
                </c:pt>
                <c:pt idx="1">
                  <c:v>420</c:v>
                </c:pt>
                <c:pt idx="2">
                  <c:v>464</c:v>
                </c:pt>
                <c:pt idx="3">
                  <c:v>477</c:v>
                </c:pt>
                <c:pt idx="4">
                  <c:v>515</c:v>
                </c:pt>
                <c:pt idx="5">
                  <c:v>512</c:v>
                </c:pt>
                <c:pt idx="6">
                  <c:v>501</c:v>
                </c:pt>
                <c:pt idx="7">
                  <c:v>525</c:v>
                </c:pt>
                <c:pt idx="8">
                  <c:v>538</c:v>
                </c:pt>
                <c:pt idx="9">
                  <c:v>552</c:v>
                </c:pt>
                <c:pt idx="10">
                  <c:v>564</c:v>
                </c:pt>
                <c:pt idx="11">
                  <c:v>582</c:v>
                </c:pt>
                <c:pt idx="12">
                  <c:v>647</c:v>
                </c:pt>
                <c:pt idx="13">
                  <c:v>664</c:v>
                </c:pt>
                <c:pt idx="14">
                  <c:v>740</c:v>
                </c:pt>
                <c:pt idx="15">
                  <c:v>752</c:v>
                </c:pt>
                <c:pt idx="16">
                  <c:v>788</c:v>
                </c:pt>
                <c:pt idx="17">
                  <c:v>801</c:v>
                </c:pt>
                <c:pt idx="18">
                  <c:v>745</c:v>
                </c:pt>
                <c:pt idx="19">
                  <c:v>734</c:v>
                </c:pt>
                <c:pt idx="20">
                  <c:v>722</c:v>
                </c:pt>
                <c:pt idx="21">
                  <c:v>687</c:v>
                </c:pt>
                <c:pt idx="22">
                  <c:v>646</c:v>
                </c:pt>
                <c:pt idx="23">
                  <c:v>654</c:v>
                </c:pt>
                <c:pt idx="24">
                  <c:v>608</c:v>
                </c:pt>
                <c:pt idx="25">
                  <c:v>634</c:v>
                </c:pt>
                <c:pt idx="26">
                  <c:v>590</c:v>
                </c:pt>
                <c:pt idx="27">
                  <c:v>649</c:v>
                </c:pt>
                <c:pt idx="28">
                  <c:v>593</c:v>
                </c:pt>
                <c:pt idx="29">
                  <c:v>629</c:v>
                </c:pt>
                <c:pt idx="30">
                  <c:v>613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'980051'!$F$419:$F$450</c:f>
              <c:numCache>
                <c:formatCode>0</c:formatCode>
                <c:ptCount val="32"/>
                <c:pt idx="5">
                  <c:v>506.18681019150154</c:v>
                </c:pt>
                <c:pt idx="6">
                  <c:v>512.43946034628971</c:v>
                </c:pt>
                <c:pt idx="7">
                  <c:v>520.57272454230429</c:v>
                </c:pt>
                <c:pt idx="8">
                  <c:v>531.80282513383156</c:v>
                </c:pt>
                <c:pt idx="9">
                  <c:v>547.79258542842013</c:v>
                </c:pt>
                <c:pt idx="10">
                  <c:v>569.35530611491151</c:v>
                </c:pt>
                <c:pt idx="11">
                  <c:v>599.67659043996741</c:v>
                </c:pt>
                <c:pt idx="12">
                  <c:v>637.28124537900419</c:v>
                </c:pt>
                <c:pt idx="13">
                  <c:v>677.46264863932538</c:v>
                </c:pt>
                <c:pt idx="14">
                  <c:v>720.15871398932291</c:v>
                </c:pt>
                <c:pt idx="15">
                  <c:v>756.28167500075028</c:v>
                </c:pt>
                <c:pt idx="16">
                  <c:v>778.68068422904753</c:v>
                </c:pt>
                <c:pt idx="17">
                  <c:v>783.26242163964946</c:v>
                </c:pt>
                <c:pt idx="18">
                  <c:v>771.92105235999657</c:v>
                </c:pt>
                <c:pt idx="19">
                  <c:v>746.9980935195963</c:v>
                </c:pt>
                <c:pt idx="20">
                  <c:v>714.31943367878102</c:v>
                </c:pt>
                <c:pt idx="21">
                  <c:v>681.41894305582878</c:v>
                </c:pt>
                <c:pt idx="22">
                  <c:v>652.18123763060032</c:v>
                </c:pt>
                <c:pt idx="23">
                  <c:v>631.55238251825915</c:v>
                </c:pt>
                <c:pt idx="24">
                  <c:v>619.69263435332766</c:v>
                </c:pt>
                <c:pt idx="25">
                  <c:v>613.73163330191403</c:v>
                </c:pt>
                <c:pt idx="26">
                  <c:v>611.94635192884607</c:v>
                </c:pt>
                <c:pt idx="27">
                  <c:v>613.45426042718645</c:v>
                </c:pt>
                <c:pt idx="28">
                  <c:v>616.40459563652553</c:v>
                </c:pt>
                <c:pt idx="29">
                  <c:v>620.68677000701484</c:v>
                </c:pt>
                <c:pt idx="30">
                  <c:v>625.14592458257084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097984"/>
        <c:axId val="141107968"/>
      </c:scatterChart>
      <c:valAx>
        <c:axId val="141097984"/>
        <c:scaling>
          <c:orientation val="minMax"/>
        </c:scaling>
        <c:axPos val="b"/>
        <c:numFmt formatCode="General" sourceLinked="1"/>
        <c:tickLblPos val="nextTo"/>
        <c:crossAx val="141107968"/>
        <c:crosses val="autoZero"/>
        <c:crossBetween val="midCat"/>
      </c:valAx>
      <c:valAx>
        <c:axId val="141107968"/>
        <c:scaling>
          <c:orientation val="minMax"/>
        </c:scaling>
        <c:axPos val="l"/>
        <c:majorGridlines/>
        <c:numFmt formatCode="General" sourceLinked="1"/>
        <c:tickLblPos val="nextTo"/>
        <c:crossAx val="141097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30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32</xdr:row>
      <xdr:rowOff>104776</xdr:rowOff>
    </xdr:from>
    <xdr:to>
      <xdr:col>60</xdr:col>
      <xdr:colOff>18184</xdr:colOff>
      <xdr:row>59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62</xdr:row>
      <xdr:rowOff>58448</xdr:rowOff>
    </xdr:from>
    <xdr:to>
      <xdr:col>59</xdr:col>
      <xdr:colOff>405061</xdr:colOff>
      <xdr:row>90</xdr:row>
      <xdr:rowOff>153699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workbookViewId="0"/>
  </sheetViews>
  <sheetFormatPr defaultRowHeight="15"/>
  <sheetData>
    <row r="1" spans="1:15">
      <c r="A1" t="s">
        <v>129</v>
      </c>
      <c r="B1">
        <v>980051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</row>
    <row r="2" spans="1:15">
      <c r="A2" t="s">
        <v>140</v>
      </c>
      <c r="B2">
        <v>57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102</v>
      </c>
      <c r="O2">
        <v>8</v>
      </c>
    </row>
    <row r="3" spans="1:15">
      <c r="A3" t="s">
        <v>130</v>
      </c>
      <c r="B3" t="s">
        <v>131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102</v>
      </c>
      <c r="O3">
        <v>8</v>
      </c>
    </row>
    <row r="4" spans="1:15">
      <c r="A4" t="s">
        <v>138</v>
      </c>
      <c r="B4">
        <v>2850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102</v>
      </c>
      <c r="O4">
        <v>8</v>
      </c>
    </row>
    <row r="5" spans="1:15">
      <c r="A5" t="s">
        <v>132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102</v>
      </c>
      <c r="O5">
        <v>8</v>
      </c>
    </row>
    <row r="6" spans="1:15">
      <c r="A6" t="s">
        <v>133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102</v>
      </c>
      <c r="O6">
        <v>8</v>
      </c>
    </row>
    <row r="7" spans="1:15">
      <c r="A7" t="s">
        <v>134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102</v>
      </c>
      <c r="O7">
        <v>8</v>
      </c>
    </row>
    <row r="8" spans="1:15">
      <c r="A8" t="s">
        <v>135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102</v>
      </c>
      <c r="O8">
        <v>8</v>
      </c>
    </row>
    <row r="9" spans="1:15">
      <c r="A9" t="s">
        <v>136</v>
      </c>
      <c r="B9" t="s">
        <v>137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102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102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102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102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102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102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102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102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102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102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102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102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102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102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102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102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102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102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102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102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102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102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102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102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102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102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102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102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102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102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102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102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102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102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102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102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102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102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102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102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102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102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102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102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102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102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102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102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102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102</v>
      </c>
      <c r="O58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8"/>
  <sheetViews>
    <sheetView workbookViewId="0"/>
  </sheetViews>
  <sheetFormatPr defaultRowHeight="15"/>
  <sheetData>
    <row r="1" spans="1:30" s="1" customFormat="1" ht="15.75">
      <c r="A1" s="1" t="s">
        <v>97</v>
      </c>
      <c r="B1" s="1" t="s">
        <v>108</v>
      </c>
      <c r="C1" s="1" t="s">
        <v>109</v>
      </c>
      <c r="D1" s="1" t="s">
        <v>110</v>
      </c>
      <c r="E1" s="1" t="s">
        <v>111</v>
      </c>
      <c r="F1" s="1" t="s">
        <v>112</v>
      </c>
      <c r="G1" s="1" t="s">
        <v>113</v>
      </c>
      <c r="H1" s="1" t="s">
        <v>102</v>
      </c>
      <c r="I1" s="1" t="s">
        <v>114</v>
      </c>
      <c r="J1" s="1" t="s">
        <v>115</v>
      </c>
      <c r="K1" s="1" t="s">
        <v>116</v>
      </c>
      <c r="L1" s="1" t="s">
        <v>117</v>
      </c>
      <c r="M1" s="1" t="s">
        <v>118</v>
      </c>
      <c r="N1" s="1" t="s">
        <v>119</v>
      </c>
      <c r="O1" s="1" t="s">
        <v>124</v>
      </c>
      <c r="P1" s="1" t="s">
        <v>125</v>
      </c>
      <c r="Q1" s="1" t="s">
        <v>126</v>
      </c>
      <c r="R1" s="1" t="s">
        <v>127</v>
      </c>
      <c r="S1" s="1" t="s">
        <v>128</v>
      </c>
      <c r="T1" s="1" t="s">
        <v>143</v>
      </c>
      <c r="U1" s="4" t="s">
        <v>149</v>
      </c>
      <c r="V1" s="4" t="s">
        <v>144</v>
      </c>
      <c r="W1" s="4" t="s">
        <v>145</v>
      </c>
      <c r="X1" s="1" t="s">
        <v>146</v>
      </c>
      <c r="Y1" s="4" t="s">
        <v>150</v>
      </c>
      <c r="Z1" s="1" t="s">
        <v>147</v>
      </c>
      <c r="AA1" s="4" t="s">
        <v>151</v>
      </c>
      <c r="AB1" s="1" t="s">
        <v>148</v>
      </c>
      <c r="AC1" s="4" t="s">
        <v>152</v>
      </c>
      <c r="AD1" s="4" t="s">
        <v>153</v>
      </c>
    </row>
    <row r="2" spans="1:30">
      <c r="A2">
        <v>1</v>
      </c>
      <c r="B2">
        <v>1</v>
      </c>
      <c r="C2">
        <v>980051</v>
      </c>
      <c r="D2" s="2">
        <v>41643.565808101848</v>
      </c>
      <c r="E2">
        <v>71.88</v>
      </c>
      <c r="F2">
        <v>35.94</v>
      </c>
      <c r="G2">
        <v>-45</v>
      </c>
      <c r="H2">
        <v>-90.2</v>
      </c>
      <c r="I2">
        <f t="shared" ref="I2:I36" si="0" xml:space="preserve">  12</f>
        <v>12</v>
      </c>
      <c r="J2">
        <v>-22.95</v>
      </c>
      <c r="K2">
        <v>-23.742999999999999</v>
      </c>
      <c r="L2">
        <v>24</v>
      </c>
      <c r="M2">
        <f t="shared" ref="M2:M33" si="1" xml:space="preserve">   0</f>
        <v>0</v>
      </c>
      <c r="N2" t="s">
        <v>120</v>
      </c>
      <c r="O2">
        <v>32</v>
      </c>
      <c r="P2">
        <v>800000</v>
      </c>
      <c r="Q2">
        <v>3922</v>
      </c>
      <c r="R2">
        <v>840</v>
      </c>
      <c r="S2">
        <v>391</v>
      </c>
      <c r="T2" s="5">
        <v>3.2995952591479072</v>
      </c>
      <c r="U2" s="5">
        <v>0.22570296122502193</v>
      </c>
      <c r="V2" s="5">
        <v>-90.385749361863759</v>
      </c>
      <c r="W2" s="5">
        <v>2.7890617507090279E-2</v>
      </c>
      <c r="X2" s="5">
        <v>0.89443671994292484</v>
      </c>
      <c r="Y2" s="5">
        <v>8.5734955611192099E-2</v>
      </c>
      <c r="Z2" s="5">
        <v>5.9945314701272672</v>
      </c>
      <c r="AA2" s="5">
        <v>0.26978720372067561</v>
      </c>
      <c r="AB2" s="5">
        <v>0.46681891103355777</v>
      </c>
      <c r="AC2" s="5">
        <v>0.11391750180433879</v>
      </c>
      <c r="AD2" s="5">
        <v>1.1448852520795534</v>
      </c>
    </row>
    <row r="3" spans="1:30">
      <c r="A3">
        <v>2</v>
      </c>
      <c r="B3">
        <v>2</v>
      </c>
      <c r="C3">
        <v>980051</v>
      </c>
      <c r="D3" s="2">
        <v>41643.611388888887</v>
      </c>
      <c r="E3">
        <v>71.88</v>
      </c>
      <c r="F3">
        <v>35.94</v>
      </c>
      <c r="G3">
        <v>-45</v>
      </c>
      <c r="H3">
        <v>-90.2</v>
      </c>
      <c r="I3">
        <f t="shared" si="0"/>
        <v>12</v>
      </c>
      <c r="J3">
        <v>-22.95</v>
      </c>
      <c r="K3">
        <v>-23.358000000000001</v>
      </c>
      <c r="L3">
        <v>16</v>
      </c>
      <c r="M3">
        <f t="shared" si="1"/>
        <v>0</v>
      </c>
      <c r="N3" t="s">
        <v>120</v>
      </c>
      <c r="O3">
        <v>32</v>
      </c>
      <c r="P3">
        <v>800000</v>
      </c>
      <c r="Q3">
        <v>3906</v>
      </c>
      <c r="R3">
        <v>813</v>
      </c>
      <c r="S3">
        <v>413</v>
      </c>
      <c r="T3" s="5">
        <v>3.1440909253281628</v>
      </c>
      <c r="U3" s="5">
        <v>0.2645339411515028</v>
      </c>
      <c r="V3" s="5">
        <v>-90.210145104251652</v>
      </c>
      <c r="W3" s="5">
        <v>3.8421456222843244E-2</v>
      </c>
      <c r="X3" s="5">
        <v>0.9771383915211066</v>
      </c>
      <c r="Y3" s="5">
        <v>0.11329417312922013</v>
      </c>
      <c r="Z3" s="5">
        <v>6.447830994523013</v>
      </c>
      <c r="AA3" s="5">
        <v>0.28669245455134351</v>
      </c>
      <c r="AB3" s="5">
        <v>0.55230718164294745</v>
      </c>
      <c r="AC3" s="5">
        <v>0.12254575835656685</v>
      </c>
      <c r="AD3" s="5">
        <v>1.3475071389751188</v>
      </c>
    </row>
    <row r="4" spans="1:30">
      <c r="A4">
        <v>3</v>
      </c>
      <c r="B4">
        <v>3</v>
      </c>
      <c r="C4">
        <v>980051</v>
      </c>
      <c r="D4" s="2">
        <v>41643.656693055556</v>
      </c>
      <c r="E4">
        <v>71.88</v>
      </c>
      <c r="F4">
        <v>35.94</v>
      </c>
      <c r="G4">
        <v>-45</v>
      </c>
      <c r="H4">
        <v>-90.2</v>
      </c>
      <c r="I4">
        <f t="shared" si="0"/>
        <v>12</v>
      </c>
      <c r="J4">
        <v>-22.95</v>
      </c>
      <c r="K4">
        <v>-23.277999999999999</v>
      </c>
      <c r="L4">
        <v>15</v>
      </c>
      <c r="M4">
        <f t="shared" si="1"/>
        <v>0</v>
      </c>
      <c r="N4" t="s">
        <v>120</v>
      </c>
      <c r="O4">
        <v>32</v>
      </c>
      <c r="P4">
        <v>800000</v>
      </c>
      <c r="Q4">
        <v>3915</v>
      </c>
      <c r="R4">
        <v>838</v>
      </c>
      <c r="S4">
        <v>411</v>
      </c>
      <c r="T4" s="5">
        <v>2.894915531654918</v>
      </c>
      <c r="U4" s="5">
        <v>0.19300860635389425</v>
      </c>
      <c r="V4" s="5">
        <v>-90.148934118816697</v>
      </c>
      <c r="W4" s="5">
        <v>2.7287953160783977E-2</v>
      </c>
      <c r="X4" s="5">
        <v>0.87031188634895285</v>
      </c>
      <c r="Y4" s="5">
        <v>7.5408809466494447E-2</v>
      </c>
      <c r="Z4" s="5">
        <v>6.0091500815520691</v>
      </c>
      <c r="AA4" s="5">
        <v>0.16899383016813907</v>
      </c>
      <c r="AB4" s="5">
        <v>0.41498489088605151</v>
      </c>
      <c r="AC4" s="5">
        <v>7.9475336623447648E-2</v>
      </c>
      <c r="AD4" s="5">
        <v>1.0864751259241063</v>
      </c>
    </row>
    <row r="5" spans="1:30">
      <c r="A5">
        <v>4</v>
      </c>
      <c r="B5">
        <v>4</v>
      </c>
      <c r="C5">
        <v>980051</v>
      </c>
      <c r="D5" s="2">
        <v>41643.702098148147</v>
      </c>
      <c r="E5">
        <v>71.88</v>
      </c>
      <c r="F5">
        <v>35.94</v>
      </c>
      <c r="G5">
        <v>-45</v>
      </c>
      <c r="H5">
        <v>-90.2</v>
      </c>
      <c r="I5">
        <f t="shared" si="0"/>
        <v>12</v>
      </c>
      <c r="J5">
        <v>-22.95</v>
      </c>
      <c r="K5">
        <v>-23.268999999999998</v>
      </c>
      <c r="L5">
        <v>14</v>
      </c>
      <c r="M5">
        <f t="shared" si="1"/>
        <v>0</v>
      </c>
      <c r="N5" t="s">
        <v>120</v>
      </c>
      <c r="O5">
        <v>32</v>
      </c>
      <c r="P5">
        <v>800000</v>
      </c>
      <c r="Q5">
        <v>3906</v>
      </c>
      <c r="R5">
        <v>828</v>
      </c>
      <c r="S5">
        <v>407</v>
      </c>
      <c r="T5" s="5">
        <v>3.4583893698641188</v>
      </c>
      <c r="U5" s="5">
        <v>0.18453120044206306</v>
      </c>
      <c r="V5" s="5">
        <v>-90.047116592900124</v>
      </c>
      <c r="W5" s="5">
        <v>2.745498919439697E-2</v>
      </c>
      <c r="X5" s="5">
        <v>1.0709274233811525</v>
      </c>
      <c r="Y5" s="5">
        <v>8.0204738012885787E-2</v>
      </c>
      <c r="Z5" s="5">
        <v>7.3626295554250492</v>
      </c>
      <c r="AA5" s="5">
        <v>0.18991107301485696</v>
      </c>
      <c r="AB5" s="5">
        <v>0.43540419930736179</v>
      </c>
      <c r="AC5" s="5">
        <v>8.4424178884125567E-2</v>
      </c>
      <c r="AD5" s="5">
        <v>0.88146096088678849</v>
      </c>
    </row>
    <row r="6" spans="1:30">
      <c r="A6">
        <v>5</v>
      </c>
      <c r="B6">
        <v>5</v>
      </c>
      <c r="C6">
        <v>980051</v>
      </c>
      <c r="D6" s="2">
        <v>41643.747403819441</v>
      </c>
      <c r="E6">
        <v>71.88</v>
      </c>
      <c r="F6">
        <v>35.94</v>
      </c>
      <c r="G6">
        <v>-45</v>
      </c>
      <c r="H6">
        <v>-90.2</v>
      </c>
      <c r="I6">
        <f t="shared" si="0"/>
        <v>12</v>
      </c>
      <c r="J6">
        <v>-22.95</v>
      </c>
      <c r="K6">
        <v>-23.196999999999999</v>
      </c>
      <c r="L6">
        <v>13</v>
      </c>
      <c r="M6">
        <f t="shared" si="1"/>
        <v>0</v>
      </c>
      <c r="N6" t="s">
        <v>120</v>
      </c>
      <c r="O6">
        <v>32</v>
      </c>
      <c r="P6">
        <v>800000</v>
      </c>
      <c r="Q6">
        <v>3904</v>
      </c>
      <c r="R6">
        <v>816</v>
      </c>
      <c r="S6">
        <v>397</v>
      </c>
      <c r="T6" s="5">
        <v>2.8796956211388638</v>
      </c>
      <c r="U6" s="5">
        <v>0.22050494262324316</v>
      </c>
      <c r="V6" s="5">
        <v>-89.984710436456723</v>
      </c>
      <c r="W6" s="5">
        <v>3.4676452547835947E-2</v>
      </c>
      <c r="X6" s="5">
        <v>0.94549685142960449</v>
      </c>
      <c r="Y6" s="5">
        <v>9.5574168676298435E-2</v>
      </c>
      <c r="Z6" s="5">
        <v>6.7498001609309313</v>
      </c>
      <c r="AA6" s="5">
        <v>0.18598732618093328</v>
      </c>
      <c r="AB6" s="5">
        <v>0.30086683963232552</v>
      </c>
      <c r="AC6" s="5">
        <v>9.3481582089204818E-2</v>
      </c>
      <c r="AD6" s="5">
        <v>1.1854197185963669</v>
      </c>
    </row>
    <row r="7" spans="1:30">
      <c r="A7">
        <v>6</v>
      </c>
      <c r="B7">
        <v>6</v>
      </c>
      <c r="C7">
        <v>980051</v>
      </c>
      <c r="D7" s="2">
        <v>41643.792691319446</v>
      </c>
      <c r="E7">
        <v>71.88</v>
      </c>
      <c r="F7">
        <v>35.94</v>
      </c>
      <c r="G7">
        <v>-45</v>
      </c>
      <c r="H7">
        <v>-90.2</v>
      </c>
      <c r="I7">
        <f t="shared" si="0"/>
        <v>12</v>
      </c>
      <c r="J7">
        <v>-22.95</v>
      </c>
      <c r="K7">
        <v>-23.145</v>
      </c>
      <c r="L7">
        <v>12</v>
      </c>
      <c r="M7">
        <f t="shared" si="1"/>
        <v>0</v>
      </c>
      <c r="N7" t="s">
        <v>120</v>
      </c>
      <c r="O7">
        <v>32</v>
      </c>
      <c r="P7">
        <v>800000</v>
      </c>
      <c r="Q7">
        <v>3897</v>
      </c>
      <c r="R7">
        <v>828</v>
      </c>
      <c r="S7">
        <v>435</v>
      </c>
      <c r="T7" s="5">
        <v>2.7014232434292018</v>
      </c>
      <c r="U7" s="5">
        <v>0.19964461571568448</v>
      </c>
      <c r="V7" s="5">
        <v>-89.984280177914556</v>
      </c>
      <c r="W7" s="5">
        <v>3.171605457974333E-2</v>
      </c>
      <c r="X7" s="5">
        <v>0.89562032258754309</v>
      </c>
      <c r="Y7" s="5">
        <v>8.5509353203986463E-2</v>
      </c>
      <c r="Z7" s="5">
        <v>6.1129593455143487</v>
      </c>
      <c r="AA7" s="5">
        <v>0.15791104815136098</v>
      </c>
      <c r="AB7" s="5">
        <v>0.37141486554580894</v>
      </c>
      <c r="AC7" s="5">
        <v>8.197373331033965E-2</v>
      </c>
      <c r="AD7" s="5">
        <v>1.1327364383154057</v>
      </c>
    </row>
    <row r="8" spans="1:30">
      <c r="A8">
        <v>7</v>
      </c>
      <c r="B8">
        <v>7</v>
      </c>
      <c r="C8">
        <v>980051</v>
      </c>
      <c r="D8" s="2">
        <v>41643.837887268521</v>
      </c>
      <c r="E8">
        <v>71.88</v>
      </c>
      <c r="F8">
        <v>35.94</v>
      </c>
      <c r="G8">
        <v>-45</v>
      </c>
      <c r="H8">
        <v>-90.2</v>
      </c>
      <c r="I8">
        <f t="shared" si="0"/>
        <v>12</v>
      </c>
      <c r="J8">
        <v>-22.95</v>
      </c>
      <c r="K8">
        <v>-23.097000000000001</v>
      </c>
      <c r="L8">
        <v>11</v>
      </c>
      <c r="M8">
        <f t="shared" si="1"/>
        <v>0</v>
      </c>
      <c r="N8" t="s">
        <v>120</v>
      </c>
      <c r="O8">
        <v>32</v>
      </c>
      <c r="P8">
        <v>800000</v>
      </c>
      <c r="Q8">
        <v>3951</v>
      </c>
      <c r="R8">
        <v>809</v>
      </c>
      <c r="S8">
        <v>409</v>
      </c>
      <c r="T8" s="5">
        <v>2.3778817495556521</v>
      </c>
      <c r="U8" s="5">
        <v>0.16888380682091278</v>
      </c>
      <c r="V8" s="5">
        <v>-89.974010133161201</v>
      </c>
      <c r="W8" s="5">
        <v>2.9265520641720822E-2</v>
      </c>
      <c r="X8" s="5">
        <v>0.85866087347647557</v>
      </c>
      <c r="Y8" s="5">
        <v>7.8321682260866346E-2</v>
      </c>
      <c r="Z8" s="5">
        <v>5.9598121033593285</v>
      </c>
      <c r="AA8" s="5">
        <v>0.12873742858191331</v>
      </c>
      <c r="AB8" s="5">
        <v>0.36814176205384397</v>
      </c>
      <c r="AC8" s="5">
        <v>6.837299909561359E-2</v>
      </c>
      <c r="AD8" s="5">
        <v>0.98942784564625508</v>
      </c>
    </row>
    <row r="9" spans="1:30">
      <c r="A9">
        <v>8</v>
      </c>
      <c r="B9">
        <v>8</v>
      </c>
      <c r="C9">
        <v>980051</v>
      </c>
      <c r="D9" s="2">
        <v>41643.883770486114</v>
      </c>
      <c r="E9">
        <v>71.88</v>
      </c>
      <c r="F9">
        <v>35.94</v>
      </c>
      <c r="G9">
        <v>-45</v>
      </c>
      <c r="H9">
        <v>-90.2</v>
      </c>
      <c r="I9">
        <f t="shared" si="0"/>
        <v>12</v>
      </c>
      <c r="J9">
        <v>-22.95</v>
      </c>
      <c r="K9">
        <v>-23.007999999999999</v>
      </c>
      <c r="L9">
        <v>10</v>
      </c>
      <c r="M9">
        <f t="shared" si="1"/>
        <v>0</v>
      </c>
      <c r="N9" t="s">
        <v>120</v>
      </c>
      <c r="O9">
        <v>32</v>
      </c>
      <c r="P9">
        <v>800000</v>
      </c>
      <c r="Q9">
        <v>4125</v>
      </c>
      <c r="R9">
        <v>797</v>
      </c>
      <c r="S9">
        <v>401</v>
      </c>
      <c r="T9" s="5">
        <v>2.9512923060790728</v>
      </c>
      <c r="U9" s="5">
        <v>0.19567753569237839</v>
      </c>
      <c r="V9" s="5">
        <v>-90.043732182760337</v>
      </c>
      <c r="W9" s="5">
        <v>3.0177214391009632E-2</v>
      </c>
      <c r="X9" s="5">
        <v>0.95296590703569195</v>
      </c>
      <c r="Y9" s="5">
        <v>8.3573511953082324E-2</v>
      </c>
      <c r="Z9" s="5">
        <v>6.2467889647895483</v>
      </c>
      <c r="AA9" s="5">
        <v>0.17163306315102109</v>
      </c>
      <c r="AB9" s="5">
        <v>0.49194446423774291</v>
      </c>
      <c r="AC9" s="5">
        <v>8.3078577551930502E-2</v>
      </c>
      <c r="AD9" s="5">
        <v>1.0604305381186345</v>
      </c>
    </row>
    <row r="10" spans="1:30">
      <c r="A10">
        <v>9</v>
      </c>
      <c r="B10">
        <v>9</v>
      </c>
      <c r="C10">
        <v>980051</v>
      </c>
      <c r="D10" s="2">
        <v>41643.931590162036</v>
      </c>
      <c r="E10">
        <v>71.88</v>
      </c>
      <c r="F10">
        <v>35.94</v>
      </c>
      <c r="G10">
        <v>-45</v>
      </c>
      <c r="H10">
        <v>-90.2</v>
      </c>
      <c r="I10">
        <f t="shared" si="0"/>
        <v>12</v>
      </c>
      <c r="J10">
        <v>-22.95</v>
      </c>
      <c r="K10">
        <v>-22.949000000000002</v>
      </c>
      <c r="L10">
        <v>9</v>
      </c>
      <c r="M10">
        <f t="shared" si="1"/>
        <v>0</v>
      </c>
      <c r="N10" t="s">
        <v>120</v>
      </c>
      <c r="O10">
        <v>32</v>
      </c>
      <c r="P10">
        <v>800000</v>
      </c>
      <c r="Q10">
        <v>4128</v>
      </c>
      <c r="R10">
        <v>801</v>
      </c>
      <c r="S10">
        <v>420</v>
      </c>
      <c r="T10" s="5">
        <v>2.7870663977193817</v>
      </c>
      <c r="U10" s="5">
        <v>0.12448658554666694</v>
      </c>
      <c r="V10" s="5">
        <v>-90.084270425875218</v>
      </c>
      <c r="W10" s="5">
        <v>2.0119290952977417E-2</v>
      </c>
      <c r="X10" s="5">
        <v>0.94074379255174556</v>
      </c>
      <c r="Y10" s="5">
        <v>5.6131246673010067E-2</v>
      </c>
      <c r="Z10" s="5">
        <v>6.323217020481783</v>
      </c>
      <c r="AA10" s="5">
        <v>0.11320595382190825</v>
      </c>
      <c r="AB10" s="5">
        <v>0.52930572705249901</v>
      </c>
      <c r="AC10" s="5">
        <v>5.3502175339080311E-2</v>
      </c>
      <c r="AD10" s="5">
        <v>0.67573883457792672</v>
      </c>
    </row>
    <row r="11" spans="1:30">
      <c r="A11">
        <v>10</v>
      </c>
      <c r="B11">
        <v>10</v>
      </c>
      <c r="C11">
        <v>980051</v>
      </c>
      <c r="D11" s="2">
        <v>41643.979445717596</v>
      </c>
      <c r="E11">
        <v>71.88</v>
      </c>
      <c r="F11">
        <v>35.94</v>
      </c>
      <c r="G11">
        <v>-45</v>
      </c>
      <c r="H11">
        <v>-90.2</v>
      </c>
      <c r="I11">
        <f t="shared" si="0"/>
        <v>12</v>
      </c>
      <c r="J11">
        <v>-22.95</v>
      </c>
      <c r="K11">
        <v>-23.009</v>
      </c>
      <c r="L11">
        <v>8</v>
      </c>
      <c r="M11">
        <f t="shared" si="1"/>
        <v>0</v>
      </c>
      <c r="N11" t="s">
        <v>120</v>
      </c>
      <c r="O11">
        <v>32</v>
      </c>
      <c r="P11">
        <v>800000</v>
      </c>
      <c r="Q11">
        <v>4145</v>
      </c>
      <c r="R11">
        <v>795</v>
      </c>
      <c r="S11">
        <v>417</v>
      </c>
      <c r="T11" s="5">
        <v>2.7698571390641291</v>
      </c>
      <c r="U11" s="5">
        <v>0.18255432160327184</v>
      </c>
      <c r="V11" s="5">
        <v>-90.076795301702489</v>
      </c>
      <c r="W11" s="5">
        <v>3.14759691629539E-2</v>
      </c>
      <c r="X11" s="5">
        <v>0.99180460994395936</v>
      </c>
      <c r="Y11" s="5">
        <v>8.9384967728020653E-2</v>
      </c>
      <c r="Z11" s="5">
        <v>6.7029790989303475</v>
      </c>
      <c r="AA11" s="5">
        <v>0.17600731935431491</v>
      </c>
      <c r="AB11" s="5">
        <v>0.56741196265419402</v>
      </c>
      <c r="AC11" s="5">
        <v>8.1458960591744678E-2</v>
      </c>
      <c r="AD11" s="5">
        <v>0.94969219717063003</v>
      </c>
    </row>
    <row r="12" spans="1:30">
      <c r="A12">
        <v>11</v>
      </c>
      <c r="B12">
        <v>11</v>
      </c>
      <c r="C12">
        <v>980051</v>
      </c>
      <c r="D12" s="2">
        <v>41644.027507060186</v>
      </c>
      <c r="E12">
        <v>71.88</v>
      </c>
      <c r="F12">
        <v>35.94</v>
      </c>
      <c r="G12">
        <v>-45</v>
      </c>
      <c r="H12">
        <v>-90.2</v>
      </c>
      <c r="I12">
        <f t="shared" si="0"/>
        <v>12</v>
      </c>
      <c r="J12">
        <v>-22.95</v>
      </c>
      <c r="K12">
        <v>-23.099</v>
      </c>
      <c r="L12">
        <v>7</v>
      </c>
      <c r="M12">
        <f t="shared" si="1"/>
        <v>0</v>
      </c>
      <c r="N12" t="s">
        <v>120</v>
      </c>
      <c r="O12">
        <v>32</v>
      </c>
      <c r="P12">
        <v>800000</v>
      </c>
      <c r="Q12">
        <v>4146</v>
      </c>
      <c r="R12">
        <v>779</v>
      </c>
      <c r="S12">
        <v>429</v>
      </c>
      <c r="T12" s="5">
        <v>3.6949729625566019</v>
      </c>
      <c r="U12" s="5">
        <v>0.18144384229168373</v>
      </c>
      <c r="V12" s="5">
        <v>-90.021632629150346</v>
      </c>
      <c r="W12" s="5">
        <v>2.7821056725473896E-2</v>
      </c>
      <c r="X12" s="5">
        <v>1.2149533118163767</v>
      </c>
      <c r="Y12" s="5">
        <v>8.7423834075401635E-2</v>
      </c>
      <c r="Z12" s="5">
        <v>8.2307937335551848</v>
      </c>
      <c r="AA12" s="5">
        <v>0.2117572506479492</v>
      </c>
      <c r="AB12" s="5">
        <v>0.2849240480536796</v>
      </c>
      <c r="AC12" s="5">
        <v>8.6382273443738708E-2</v>
      </c>
      <c r="AD12" s="5">
        <v>0.73924329005627887</v>
      </c>
    </row>
    <row r="13" spans="1:30">
      <c r="A13">
        <v>12</v>
      </c>
      <c r="B13">
        <v>12</v>
      </c>
      <c r="C13">
        <v>980051</v>
      </c>
      <c r="D13" s="2">
        <v>41644.075588425927</v>
      </c>
      <c r="E13">
        <v>71.88</v>
      </c>
      <c r="F13">
        <v>35.94</v>
      </c>
      <c r="G13">
        <v>-45</v>
      </c>
      <c r="H13">
        <v>-90.2</v>
      </c>
      <c r="I13">
        <f t="shared" si="0"/>
        <v>12</v>
      </c>
      <c r="J13">
        <v>-22.95</v>
      </c>
      <c r="K13">
        <v>-23.164000000000001</v>
      </c>
      <c r="L13">
        <v>6</v>
      </c>
      <c r="M13">
        <f t="shared" si="1"/>
        <v>0</v>
      </c>
      <c r="N13" t="s">
        <v>120</v>
      </c>
      <c r="O13">
        <v>32</v>
      </c>
      <c r="P13">
        <v>800000</v>
      </c>
      <c r="Q13">
        <v>4149</v>
      </c>
      <c r="R13">
        <v>824</v>
      </c>
      <c r="S13">
        <v>423</v>
      </c>
      <c r="T13" s="5">
        <v>2.8780894609936372</v>
      </c>
      <c r="U13" s="5">
        <v>0.15511469574577352</v>
      </c>
      <c r="V13" s="5">
        <v>-90.08636266597135</v>
      </c>
      <c r="W13" s="5">
        <v>2.6653969476616367E-2</v>
      </c>
      <c r="X13" s="5">
        <v>1.0329245384414367</v>
      </c>
      <c r="Y13" s="5">
        <v>7.7769676307369973E-2</v>
      </c>
      <c r="Z13" s="5">
        <v>6.9472604088848797</v>
      </c>
      <c r="AA13" s="5">
        <v>0.15999892169757265</v>
      </c>
      <c r="AB13" s="5">
        <v>0.55274927263920615</v>
      </c>
      <c r="AC13" s="5">
        <v>7.0967604000081938E-2</v>
      </c>
      <c r="AD13" s="5">
        <v>0.77602613212415117</v>
      </c>
    </row>
    <row r="14" spans="1:30">
      <c r="A14">
        <v>13</v>
      </c>
      <c r="B14">
        <v>13</v>
      </c>
      <c r="C14">
        <v>980051</v>
      </c>
      <c r="D14" s="2">
        <v>41644.123715393522</v>
      </c>
      <c r="E14">
        <v>71.88</v>
      </c>
      <c r="F14">
        <v>35.94</v>
      </c>
      <c r="G14">
        <v>-45</v>
      </c>
      <c r="H14">
        <v>-90.2</v>
      </c>
      <c r="I14">
        <f t="shared" si="0"/>
        <v>12</v>
      </c>
      <c r="J14">
        <v>-22.95</v>
      </c>
      <c r="K14">
        <v>-23.227</v>
      </c>
      <c r="L14">
        <v>5</v>
      </c>
      <c r="M14">
        <f t="shared" si="1"/>
        <v>0</v>
      </c>
      <c r="N14" t="s">
        <v>120</v>
      </c>
      <c r="O14">
        <v>32</v>
      </c>
      <c r="P14">
        <v>800000</v>
      </c>
      <c r="Q14">
        <v>4142</v>
      </c>
      <c r="R14">
        <v>745</v>
      </c>
      <c r="S14">
        <v>421</v>
      </c>
      <c r="T14" s="5">
        <v>3.9515083083448386</v>
      </c>
      <c r="U14" s="5">
        <v>0.33815326692434178</v>
      </c>
      <c r="V14" s="5">
        <v>-89.989963436327713</v>
      </c>
      <c r="W14" s="5">
        <v>4.8313830139846227E-2</v>
      </c>
      <c r="X14" s="5">
        <v>1.4327891923962148</v>
      </c>
      <c r="Y14" s="5">
        <v>0.17230959451506753</v>
      </c>
      <c r="Z14" s="5">
        <v>9.2777918610796224</v>
      </c>
      <c r="AA14" s="5">
        <v>0.41493884543609044</v>
      </c>
      <c r="AB14" s="5">
        <v>0.48220499798614469</v>
      </c>
      <c r="AC14" s="5">
        <v>0.14919330117605134</v>
      </c>
      <c r="AD14" s="5">
        <v>0.91248010652380285</v>
      </c>
    </row>
    <row r="15" spans="1:30">
      <c r="A15">
        <v>14</v>
      </c>
      <c r="B15">
        <v>14</v>
      </c>
      <c r="C15">
        <v>980051</v>
      </c>
      <c r="D15" s="2">
        <v>41644.171746180553</v>
      </c>
      <c r="E15">
        <v>71.88</v>
      </c>
      <c r="F15">
        <v>35.94</v>
      </c>
      <c r="G15">
        <v>-45</v>
      </c>
      <c r="H15">
        <v>-90.2</v>
      </c>
      <c r="I15">
        <f t="shared" si="0"/>
        <v>12</v>
      </c>
      <c r="J15">
        <v>-22.95</v>
      </c>
      <c r="K15">
        <v>-23.305</v>
      </c>
      <c r="L15">
        <v>4</v>
      </c>
      <c r="M15">
        <f t="shared" si="1"/>
        <v>0</v>
      </c>
      <c r="N15" t="s">
        <v>120</v>
      </c>
      <c r="O15">
        <v>32</v>
      </c>
      <c r="P15">
        <v>800000</v>
      </c>
      <c r="Q15">
        <v>4128</v>
      </c>
      <c r="R15">
        <v>763</v>
      </c>
      <c r="S15">
        <v>385</v>
      </c>
      <c r="T15" s="5">
        <v>1.6973165907047583</v>
      </c>
      <c r="U15" s="5">
        <v>0.20567205236687286</v>
      </c>
      <c r="V15" s="5">
        <v>-90.054405491665335</v>
      </c>
      <c r="W15" s="5">
        <v>4.9224547576389666E-2</v>
      </c>
      <c r="X15" s="5">
        <v>0.84984189072337535</v>
      </c>
      <c r="Y15" s="5">
        <v>0.13318632295846555</v>
      </c>
      <c r="Z15" s="5">
        <v>5.8044035440281387</v>
      </c>
      <c r="AA15" s="5">
        <v>0.16739437638323715</v>
      </c>
      <c r="AB15" s="5">
        <v>0.42980171544631979</v>
      </c>
      <c r="AC15" s="5">
        <v>8.4701152315519182E-2</v>
      </c>
      <c r="AD15" s="5">
        <v>1.2455001131825194</v>
      </c>
    </row>
    <row r="16" spans="1:30">
      <c r="A16">
        <v>15</v>
      </c>
      <c r="B16">
        <v>15</v>
      </c>
      <c r="C16">
        <v>980051</v>
      </c>
      <c r="D16" s="2">
        <v>41644.219615277776</v>
      </c>
      <c r="E16">
        <v>71.88</v>
      </c>
      <c r="F16">
        <v>35.94</v>
      </c>
      <c r="G16">
        <v>-45</v>
      </c>
      <c r="H16">
        <v>-90.2</v>
      </c>
      <c r="I16">
        <f t="shared" si="0"/>
        <v>12</v>
      </c>
      <c r="J16">
        <v>-22.95</v>
      </c>
      <c r="K16">
        <v>-23.396000000000001</v>
      </c>
      <c r="L16">
        <v>3</v>
      </c>
      <c r="M16">
        <f t="shared" si="1"/>
        <v>0</v>
      </c>
      <c r="N16" t="s">
        <v>120</v>
      </c>
      <c r="O16">
        <v>32</v>
      </c>
      <c r="P16">
        <v>800000</v>
      </c>
      <c r="Q16">
        <v>4130</v>
      </c>
      <c r="R16">
        <v>796</v>
      </c>
      <c r="S16">
        <v>387</v>
      </c>
      <c r="T16" s="5">
        <v>2.7399146113168396</v>
      </c>
      <c r="U16" s="5">
        <v>0.27276633192353278</v>
      </c>
      <c r="V16" s="5">
        <v>-90.122485117226219</v>
      </c>
      <c r="W16" s="5">
        <v>5.5050420863333997E-2</v>
      </c>
      <c r="X16" s="5">
        <v>1.202591744815068</v>
      </c>
      <c r="Y16" s="5">
        <v>0.17459856177725952</v>
      </c>
      <c r="Z16" s="5">
        <v>7.5551252289804331</v>
      </c>
      <c r="AA16" s="5">
        <v>0.35490818396828566</v>
      </c>
      <c r="AB16" s="5">
        <v>0.74865066456328511</v>
      </c>
      <c r="AC16" s="5">
        <v>0.13557293055727526</v>
      </c>
      <c r="AD16" s="5">
        <v>1.1145001102776642</v>
      </c>
    </row>
    <row r="17" spans="1:30">
      <c r="A17">
        <v>16</v>
      </c>
      <c r="B17">
        <v>16</v>
      </c>
      <c r="C17">
        <v>980051</v>
      </c>
      <c r="D17" s="2">
        <v>41644.267526157404</v>
      </c>
      <c r="E17">
        <v>71.88</v>
      </c>
      <c r="F17">
        <v>35.94</v>
      </c>
      <c r="G17">
        <v>-45</v>
      </c>
      <c r="H17">
        <v>-90.2</v>
      </c>
      <c r="I17">
        <f t="shared" si="0"/>
        <v>12</v>
      </c>
      <c r="J17">
        <v>-22.95</v>
      </c>
      <c r="K17">
        <v>-23.449000000000002</v>
      </c>
      <c r="L17">
        <v>2</v>
      </c>
      <c r="M17">
        <f t="shared" si="1"/>
        <v>0</v>
      </c>
      <c r="N17" t="s">
        <v>120</v>
      </c>
      <c r="O17">
        <v>32</v>
      </c>
      <c r="P17">
        <v>800000</v>
      </c>
      <c r="Q17">
        <v>4048</v>
      </c>
      <c r="R17">
        <v>736</v>
      </c>
      <c r="S17">
        <v>411</v>
      </c>
      <c r="T17" s="5">
        <v>2.0677844180824563</v>
      </c>
      <c r="U17" s="5">
        <v>0.17775500273481598</v>
      </c>
      <c r="V17" s="5">
        <v>-90.099016835782038</v>
      </c>
      <c r="W17" s="5">
        <v>3.7019599085371321E-2</v>
      </c>
      <c r="X17" s="5">
        <v>0.89836840444793042</v>
      </c>
      <c r="Y17" s="5">
        <v>0.10165132795745416</v>
      </c>
      <c r="Z17" s="5">
        <v>6.1665255293252397</v>
      </c>
      <c r="AA17" s="5">
        <v>0.1591234470665859</v>
      </c>
      <c r="AB17" s="5">
        <v>0.38692220562796059</v>
      </c>
      <c r="AC17" s="5">
        <v>7.5993497992585632E-2</v>
      </c>
      <c r="AD17" s="5">
        <v>1.0242824462290054</v>
      </c>
    </row>
    <row r="18" spans="1:30">
      <c r="A18">
        <v>17</v>
      </c>
      <c r="B18">
        <v>17</v>
      </c>
      <c r="C18">
        <v>980051</v>
      </c>
      <c r="D18" s="2">
        <v>41644.314544791669</v>
      </c>
      <c r="E18">
        <v>71.88</v>
      </c>
      <c r="F18">
        <v>35.94</v>
      </c>
      <c r="G18">
        <v>-45</v>
      </c>
      <c r="H18">
        <v>-90.2</v>
      </c>
      <c r="I18">
        <f t="shared" si="0"/>
        <v>12</v>
      </c>
      <c r="J18">
        <v>-22.95</v>
      </c>
      <c r="K18">
        <v>-23.448</v>
      </c>
      <c r="L18">
        <v>1</v>
      </c>
      <c r="M18">
        <f t="shared" si="1"/>
        <v>0</v>
      </c>
      <c r="N18" t="s">
        <v>120</v>
      </c>
      <c r="O18">
        <v>32</v>
      </c>
      <c r="P18">
        <v>800000</v>
      </c>
      <c r="Q18">
        <v>4020</v>
      </c>
      <c r="R18">
        <v>757</v>
      </c>
      <c r="S18">
        <v>385</v>
      </c>
      <c r="T18" s="5">
        <v>2.0725012498589614</v>
      </c>
      <c r="U18" s="5">
        <v>0.19122006059030527</v>
      </c>
      <c r="V18" s="5">
        <v>-90.11906890276731</v>
      </c>
      <c r="W18" s="5">
        <v>4.1042569923808128E-2</v>
      </c>
      <c r="X18" s="5">
        <v>0.93280615020082169</v>
      </c>
      <c r="Y18" s="5">
        <v>0.11615386968851418</v>
      </c>
      <c r="Z18" s="5">
        <v>6.2877752314595909</v>
      </c>
      <c r="AA18" s="5">
        <v>0.18186058335240021</v>
      </c>
      <c r="AB18" s="5">
        <v>0.50001406600852027</v>
      </c>
      <c r="AC18" s="5">
        <v>8.4287704040008987E-2</v>
      </c>
      <c r="AD18" s="5">
        <v>1.0666357509676541</v>
      </c>
    </row>
    <row r="19" spans="1:30">
      <c r="A19">
        <v>18</v>
      </c>
      <c r="B19">
        <v>18</v>
      </c>
      <c r="C19">
        <v>980051</v>
      </c>
      <c r="D19" s="2">
        <v>41644.361196759259</v>
      </c>
      <c r="E19">
        <v>71.88</v>
      </c>
      <c r="F19">
        <v>35.94</v>
      </c>
      <c r="G19">
        <v>-45</v>
      </c>
      <c r="H19">
        <v>-90.2</v>
      </c>
      <c r="I19">
        <f t="shared" si="0"/>
        <v>12</v>
      </c>
      <c r="J19">
        <v>-22.95</v>
      </c>
      <c r="K19">
        <v>-23.393999999999998</v>
      </c>
      <c r="L19">
        <v>0</v>
      </c>
      <c r="M19">
        <f t="shared" si="1"/>
        <v>0</v>
      </c>
      <c r="N19" t="s">
        <v>120</v>
      </c>
      <c r="O19">
        <v>32</v>
      </c>
      <c r="P19">
        <v>800000</v>
      </c>
      <c r="Q19">
        <v>3988</v>
      </c>
      <c r="R19">
        <v>740</v>
      </c>
      <c r="S19">
        <v>420</v>
      </c>
      <c r="T19" s="5">
        <v>3.3164753750508398</v>
      </c>
      <c r="U19" s="5">
        <v>0.31214197800836818</v>
      </c>
      <c r="V19" s="5">
        <v>-90.088531353458023</v>
      </c>
      <c r="W19" s="5">
        <v>5.1831848306865942E-2</v>
      </c>
      <c r="X19" s="5">
        <v>1.4358146496833322</v>
      </c>
      <c r="Y19" s="5">
        <v>0.18560375716717933</v>
      </c>
      <c r="Z19" s="5">
        <v>9.1448373560442704</v>
      </c>
      <c r="AA19" s="5">
        <v>0.43687833364312451</v>
      </c>
      <c r="AB19" s="5">
        <v>0.81562020685950543</v>
      </c>
      <c r="AC19" s="5">
        <v>0.14101932661475447</v>
      </c>
      <c r="AD19" s="5">
        <v>0.80087813987460632</v>
      </c>
    </row>
    <row r="20" spans="1:30">
      <c r="A20">
        <v>19</v>
      </c>
      <c r="B20">
        <v>19</v>
      </c>
      <c r="C20">
        <v>980051</v>
      </c>
      <c r="D20" s="2">
        <v>41644.407452083331</v>
      </c>
      <c r="E20">
        <v>71.88</v>
      </c>
      <c r="F20">
        <v>35.94</v>
      </c>
      <c r="G20">
        <v>-45</v>
      </c>
      <c r="H20">
        <v>-90.2</v>
      </c>
      <c r="I20">
        <f t="shared" si="0"/>
        <v>12</v>
      </c>
      <c r="J20">
        <v>-22.95</v>
      </c>
      <c r="K20">
        <v>-23.364000000000001</v>
      </c>
      <c r="L20">
        <v>-1</v>
      </c>
      <c r="M20">
        <f t="shared" si="1"/>
        <v>0</v>
      </c>
      <c r="N20" t="s">
        <v>120</v>
      </c>
      <c r="O20">
        <v>32</v>
      </c>
      <c r="P20">
        <v>800000</v>
      </c>
      <c r="Q20">
        <v>4014</v>
      </c>
      <c r="R20">
        <v>758</v>
      </c>
      <c r="S20">
        <v>410</v>
      </c>
      <c r="T20" s="5">
        <v>2.7903036096017608</v>
      </c>
      <c r="U20" s="5">
        <v>0.25538143971351773</v>
      </c>
      <c r="V20" s="5">
        <v>-90.09706748876053</v>
      </c>
      <c r="W20" s="5">
        <v>5.089617557612873E-2</v>
      </c>
      <c r="X20" s="5">
        <v>1.2045972756293446</v>
      </c>
      <c r="Y20" s="5">
        <v>0.16096554737788188</v>
      </c>
      <c r="Z20" s="5">
        <v>7.8547510219878482</v>
      </c>
      <c r="AA20" s="5">
        <v>0.32361930101081288</v>
      </c>
      <c r="AB20" s="5">
        <v>0.69322878172307434</v>
      </c>
      <c r="AC20" s="5">
        <v>0.12550671110258485</v>
      </c>
      <c r="AD20" s="5">
        <v>1.0398709504500354</v>
      </c>
    </row>
    <row r="21" spans="1:30">
      <c r="A21">
        <v>20</v>
      </c>
      <c r="B21">
        <v>20</v>
      </c>
      <c r="C21">
        <v>980051</v>
      </c>
      <c r="D21" s="2">
        <v>41644.454005208332</v>
      </c>
      <c r="E21">
        <v>71.88</v>
      </c>
      <c r="F21">
        <v>35.94</v>
      </c>
      <c r="G21">
        <v>-45</v>
      </c>
      <c r="H21">
        <v>-90.2</v>
      </c>
      <c r="I21">
        <f t="shared" si="0"/>
        <v>12</v>
      </c>
      <c r="J21">
        <v>-22.95</v>
      </c>
      <c r="K21">
        <v>-23.356999999999999</v>
      </c>
      <c r="L21">
        <v>-2</v>
      </c>
      <c r="M21">
        <f t="shared" si="1"/>
        <v>0</v>
      </c>
      <c r="N21" t="s">
        <v>120</v>
      </c>
      <c r="O21">
        <v>32</v>
      </c>
      <c r="P21">
        <v>800000</v>
      </c>
      <c r="Q21">
        <v>4033</v>
      </c>
      <c r="R21">
        <v>760</v>
      </c>
      <c r="S21">
        <v>424</v>
      </c>
      <c r="T21" s="5">
        <v>1.8211672329800324</v>
      </c>
      <c r="U21" s="5">
        <v>0.22395507222441977</v>
      </c>
      <c r="V21" s="5">
        <v>-89.988094179123252</v>
      </c>
      <c r="W21" s="5">
        <v>5.5889965214143252E-2</v>
      </c>
      <c r="X21" s="5">
        <v>0.94332438536085828</v>
      </c>
      <c r="Y21" s="5">
        <v>0.15456674296221187</v>
      </c>
      <c r="Z21" s="5">
        <v>6.5865734591123628</v>
      </c>
      <c r="AA21" s="5">
        <v>0.19436716073363972</v>
      </c>
      <c r="AB21" s="5">
        <v>0.35997239115116886</v>
      </c>
      <c r="AC21" s="5">
        <v>9.7861740801514913E-2</v>
      </c>
      <c r="AD21" s="5">
        <v>1.2564224405437543</v>
      </c>
    </row>
    <row r="22" spans="1:30">
      <c r="A22">
        <v>21</v>
      </c>
      <c r="B22">
        <v>21</v>
      </c>
      <c r="C22">
        <v>980051</v>
      </c>
      <c r="D22" s="2">
        <v>41644.500784027776</v>
      </c>
      <c r="E22">
        <v>71.88</v>
      </c>
      <c r="F22">
        <v>35.94</v>
      </c>
      <c r="G22">
        <v>-45</v>
      </c>
      <c r="H22">
        <v>-90.2</v>
      </c>
      <c r="I22">
        <f t="shared" si="0"/>
        <v>12</v>
      </c>
      <c r="J22">
        <v>-22.95</v>
      </c>
      <c r="K22">
        <v>-23.257000000000001</v>
      </c>
      <c r="L22">
        <v>-3</v>
      </c>
      <c r="M22">
        <f t="shared" si="1"/>
        <v>0</v>
      </c>
      <c r="N22" t="s">
        <v>120</v>
      </c>
      <c r="O22">
        <v>32</v>
      </c>
      <c r="P22">
        <v>800000</v>
      </c>
      <c r="Q22">
        <v>4047</v>
      </c>
      <c r="R22">
        <v>751</v>
      </c>
      <c r="S22">
        <v>408</v>
      </c>
      <c r="T22" s="5">
        <v>3.4244056149593547</v>
      </c>
      <c r="U22" s="5">
        <v>0.70386282757790541</v>
      </c>
      <c r="V22" s="5">
        <v>-90.001452780409892</v>
      </c>
      <c r="W22" s="5">
        <v>0.10720334444621656</v>
      </c>
      <c r="X22" s="5">
        <v>1.5627101886400265</v>
      </c>
      <c r="Y22" s="5">
        <v>0.41901020002902017</v>
      </c>
      <c r="Z22" s="5">
        <v>10.130668131204223</v>
      </c>
      <c r="AA22" s="5">
        <v>0.88903341992526941</v>
      </c>
      <c r="AB22" s="5">
        <v>0.65954050967042255</v>
      </c>
      <c r="AC22" s="5">
        <v>0.27867143286833396</v>
      </c>
      <c r="AD22" s="5">
        <v>1.3910602605930691</v>
      </c>
    </row>
    <row r="23" spans="1:30">
      <c r="A23">
        <v>22</v>
      </c>
      <c r="B23">
        <v>22</v>
      </c>
      <c r="C23">
        <v>980051</v>
      </c>
      <c r="D23" s="2">
        <v>41644.547722453703</v>
      </c>
      <c r="E23">
        <v>71.88</v>
      </c>
      <c r="F23">
        <v>35.94</v>
      </c>
      <c r="G23">
        <v>-45</v>
      </c>
      <c r="H23">
        <v>-90.2</v>
      </c>
      <c r="I23">
        <f t="shared" si="0"/>
        <v>12</v>
      </c>
      <c r="J23">
        <v>-22.95</v>
      </c>
      <c r="K23">
        <v>-23.151</v>
      </c>
      <c r="L23">
        <v>-4</v>
      </c>
      <c r="M23">
        <f t="shared" si="1"/>
        <v>0</v>
      </c>
      <c r="N23" t="s">
        <v>120</v>
      </c>
      <c r="O23">
        <v>32</v>
      </c>
      <c r="P23">
        <v>800000</v>
      </c>
      <c r="Q23">
        <v>4048</v>
      </c>
      <c r="R23">
        <v>751</v>
      </c>
      <c r="S23">
        <v>379</v>
      </c>
      <c r="T23" s="5">
        <v>2.2780024852475633</v>
      </c>
      <c r="U23" s="5">
        <v>0.1648835919436831</v>
      </c>
      <c r="V23" s="5">
        <v>-90.044446877232716</v>
      </c>
      <c r="W23" s="5">
        <v>3.4666443798232083E-2</v>
      </c>
      <c r="X23" s="5">
        <v>0.98704557406827276</v>
      </c>
      <c r="Y23" s="5">
        <v>9.7577214395811102E-2</v>
      </c>
      <c r="Z23" s="5">
        <v>6.6702129149552807</v>
      </c>
      <c r="AA23" s="5">
        <v>0.15541059028555748</v>
      </c>
      <c r="AB23" s="5">
        <v>0.56235204201197164</v>
      </c>
      <c r="AC23" s="5">
        <v>7.3980737809185557E-2</v>
      </c>
      <c r="AD23" s="5">
        <v>0.87759736185752646</v>
      </c>
    </row>
    <row r="24" spans="1:30">
      <c r="A24">
        <v>23</v>
      </c>
      <c r="B24">
        <v>23</v>
      </c>
      <c r="C24">
        <v>980051</v>
      </c>
      <c r="D24" s="2">
        <v>41644.594704050927</v>
      </c>
      <c r="E24">
        <v>71.88</v>
      </c>
      <c r="F24">
        <v>35.94</v>
      </c>
      <c r="G24">
        <v>-45</v>
      </c>
      <c r="H24">
        <v>-90.2</v>
      </c>
      <c r="I24">
        <f t="shared" si="0"/>
        <v>12</v>
      </c>
      <c r="J24">
        <v>-22.95</v>
      </c>
      <c r="K24">
        <v>-23.009</v>
      </c>
      <c r="L24">
        <v>-5</v>
      </c>
      <c r="M24">
        <f t="shared" si="1"/>
        <v>0</v>
      </c>
      <c r="N24" t="s">
        <v>120</v>
      </c>
      <c r="O24">
        <v>32</v>
      </c>
      <c r="P24">
        <v>800000</v>
      </c>
      <c r="Q24">
        <v>4079</v>
      </c>
      <c r="R24">
        <v>791</v>
      </c>
      <c r="S24">
        <v>403</v>
      </c>
      <c r="T24" s="5">
        <v>2.8215788123536449</v>
      </c>
      <c r="U24" s="5">
        <v>0.23224923727422944</v>
      </c>
      <c r="V24" s="5">
        <v>-90.103783878454081</v>
      </c>
      <c r="W24" s="5">
        <v>4.3411236132689233E-2</v>
      </c>
      <c r="X24" s="5">
        <v>1.1194685383456981</v>
      </c>
      <c r="Y24" s="5">
        <v>0.13271767423572139</v>
      </c>
      <c r="Z24" s="5">
        <v>7.7146549066998755</v>
      </c>
      <c r="AA24" s="5">
        <v>0.27366832365078925</v>
      </c>
      <c r="AB24" s="5">
        <v>0.52683204069131895</v>
      </c>
      <c r="AC24" s="5">
        <v>0.11201825732393579</v>
      </c>
      <c r="AD24" s="5">
        <v>1.0474010099794351</v>
      </c>
    </row>
    <row r="25" spans="1:30">
      <c r="A25">
        <v>24</v>
      </c>
      <c r="B25">
        <v>24</v>
      </c>
      <c r="C25">
        <v>980051</v>
      </c>
      <c r="D25" s="2">
        <v>41644.642029976851</v>
      </c>
      <c r="E25">
        <v>71.88</v>
      </c>
      <c r="F25">
        <v>35.94</v>
      </c>
      <c r="G25">
        <v>-45</v>
      </c>
      <c r="H25">
        <v>-90.2</v>
      </c>
      <c r="I25">
        <f t="shared" si="0"/>
        <v>12</v>
      </c>
      <c r="J25">
        <v>-22.95</v>
      </c>
      <c r="K25">
        <v>-22.87</v>
      </c>
      <c r="L25">
        <v>-6</v>
      </c>
      <c r="M25">
        <f t="shared" si="1"/>
        <v>0</v>
      </c>
      <c r="N25" t="s">
        <v>120</v>
      </c>
      <c r="O25">
        <v>32</v>
      </c>
      <c r="P25">
        <v>800000</v>
      </c>
      <c r="Q25">
        <v>4073</v>
      </c>
      <c r="R25">
        <v>838</v>
      </c>
      <c r="S25">
        <v>421</v>
      </c>
      <c r="T25" s="5">
        <v>3.2174423283068405</v>
      </c>
      <c r="U25" s="5">
        <v>0.18935589702373268</v>
      </c>
      <c r="V25" s="5">
        <v>-90.091650394434083</v>
      </c>
      <c r="W25" s="5">
        <v>2.8722123307117833E-2</v>
      </c>
      <c r="X25" s="5">
        <v>1.0213337338298549</v>
      </c>
      <c r="Y25" s="5">
        <v>8.294181876312004E-2</v>
      </c>
      <c r="Z25" s="5">
        <v>6.8567003804186442</v>
      </c>
      <c r="AA25" s="5">
        <v>0.19166170915735303</v>
      </c>
      <c r="AB25" s="5">
        <v>0.55080973171670977</v>
      </c>
      <c r="AC25" s="5">
        <v>8.531502776591178E-2</v>
      </c>
      <c r="AD25" s="5">
        <v>0.94788553639192807</v>
      </c>
    </row>
    <row r="26" spans="1:30">
      <c r="A26">
        <v>25</v>
      </c>
      <c r="B26">
        <v>25</v>
      </c>
      <c r="C26">
        <v>980051</v>
      </c>
      <c r="D26" s="2">
        <v>41644.689264004628</v>
      </c>
      <c r="E26">
        <v>71.88</v>
      </c>
      <c r="F26">
        <v>35.94</v>
      </c>
      <c r="G26">
        <v>-45</v>
      </c>
      <c r="H26">
        <v>-90.2</v>
      </c>
      <c r="I26">
        <f t="shared" si="0"/>
        <v>12</v>
      </c>
      <c r="J26">
        <v>-22.95</v>
      </c>
      <c r="K26">
        <v>-22.802</v>
      </c>
      <c r="L26">
        <v>-7</v>
      </c>
      <c r="M26">
        <f t="shared" si="1"/>
        <v>0</v>
      </c>
      <c r="N26" t="s">
        <v>120</v>
      </c>
      <c r="O26">
        <v>32</v>
      </c>
      <c r="P26">
        <v>800000</v>
      </c>
      <c r="Q26">
        <v>4081</v>
      </c>
      <c r="R26">
        <v>808</v>
      </c>
      <c r="S26">
        <v>423</v>
      </c>
      <c r="T26" s="5">
        <v>3.0936279075865283</v>
      </c>
      <c r="U26" s="5">
        <v>0.1900329611825233</v>
      </c>
      <c r="V26" s="5">
        <v>-90.025313953359245</v>
      </c>
      <c r="W26" s="5">
        <v>3.055215641826655E-2</v>
      </c>
      <c r="X26" s="5">
        <v>1.0336994739177774</v>
      </c>
      <c r="Y26" s="5">
        <v>8.7781023360689214E-2</v>
      </c>
      <c r="Z26" s="5">
        <v>7.0194058258504075</v>
      </c>
      <c r="AA26" s="5">
        <v>0.18276765776248288</v>
      </c>
      <c r="AB26" s="5">
        <v>0.46205659090404372</v>
      </c>
      <c r="AC26" s="5">
        <v>8.5324166002303928E-2</v>
      </c>
      <c r="AD26" s="5">
        <v>0.9528862128307094</v>
      </c>
    </row>
    <row r="27" spans="1:30">
      <c r="A27">
        <v>26</v>
      </c>
      <c r="B27">
        <v>26</v>
      </c>
      <c r="C27">
        <v>980051</v>
      </c>
      <c r="D27" s="2">
        <v>41644.736595486109</v>
      </c>
      <c r="E27">
        <v>71.88</v>
      </c>
      <c r="F27">
        <v>35.94</v>
      </c>
      <c r="G27">
        <v>-45</v>
      </c>
      <c r="H27">
        <v>-90.2</v>
      </c>
      <c r="I27">
        <f t="shared" si="0"/>
        <v>12</v>
      </c>
      <c r="J27">
        <v>-22.95</v>
      </c>
      <c r="K27">
        <v>-22.690999999999999</v>
      </c>
      <c r="L27">
        <v>-8</v>
      </c>
      <c r="M27">
        <f t="shared" si="1"/>
        <v>0</v>
      </c>
      <c r="N27" t="s">
        <v>120</v>
      </c>
      <c r="O27">
        <v>32</v>
      </c>
      <c r="P27">
        <v>800000</v>
      </c>
      <c r="Q27">
        <v>4091</v>
      </c>
      <c r="R27">
        <v>805</v>
      </c>
      <c r="S27">
        <v>424</v>
      </c>
      <c r="T27" s="5">
        <v>2.766508986707485</v>
      </c>
      <c r="U27" s="5">
        <v>0.20251723623270107</v>
      </c>
      <c r="V27" s="5">
        <v>-90.108295742399704</v>
      </c>
      <c r="W27" s="5">
        <v>3.6627106320776551E-2</v>
      </c>
      <c r="X27" s="5">
        <v>1.0415372902957465</v>
      </c>
      <c r="Y27" s="5">
        <v>0.10758022842944985</v>
      </c>
      <c r="Z27" s="5">
        <v>7.0577600103981499</v>
      </c>
      <c r="AA27" s="5">
        <v>0.21780912106302128</v>
      </c>
      <c r="AB27" s="5">
        <v>0.60586538851340888</v>
      </c>
      <c r="AC27" s="5">
        <v>9.4571497286206521E-2</v>
      </c>
      <c r="AD27" s="5">
        <v>0.99877803341671856</v>
      </c>
    </row>
    <row r="28" spans="1:30">
      <c r="A28">
        <v>27</v>
      </c>
      <c r="B28">
        <v>27</v>
      </c>
      <c r="C28">
        <v>980051</v>
      </c>
      <c r="D28" s="2">
        <v>41644.784046412038</v>
      </c>
      <c r="E28">
        <v>71.88</v>
      </c>
      <c r="F28">
        <v>35.94</v>
      </c>
      <c r="G28">
        <v>-45</v>
      </c>
      <c r="H28">
        <v>-90.2</v>
      </c>
      <c r="I28">
        <f t="shared" si="0"/>
        <v>12</v>
      </c>
      <c r="J28">
        <v>-22.95</v>
      </c>
      <c r="K28">
        <v>-22.594000000000001</v>
      </c>
      <c r="L28">
        <v>-9</v>
      </c>
      <c r="M28">
        <f t="shared" si="1"/>
        <v>0</v>
      </c>
      <c r="N28" t="s">
        <v>120</v>
      </c>
      <c r="O28">
        <v>32</v>
      </c>
      <c r="P28">
        <v>800000</v>
      </c>
      <c r="Q28">
        <v>4103</v>
      </c>
      <c r="R28">
        <v>794</v>
      </c>
      <c r="S28">
        <v>414</v>
      </c>
      <c r="T28" s="5">
        <v>2.8838141449614665</v>
      </c>
      <c r="U28" s="5">
        <v>0.21657177914275394</v>
      </c>
      <c r="V28" s="5">
        <v>-90.043701033780124</v>
      </c>
      <c r="W28" s="5">
        <v>3.9526446259720099E-2</v>
      </c>
      <c r="X28" s="5">
        <v>1.0983920064206509</v>
      </c>
      <c r="Y28" s="5">
        <v>0.11759689279399242</v>
      </c>
      <c r="Z28" s="5">
        <v>7.649065933603115</v>
      </c>
      <c r="AA28" s="5">
        <v>0.23369548240882548</v>
      </c>
      <c r="AB28" s="5">
        <v>0.4246065536279009</v>
      </c>
      <c r="AC28" s="5">
        <v>0.1017252439112544</v>
      </c>
      <c r="AD28" s="5">
        <v>1.0157115036749143</v>
      </c>
    </row>
    <row r="29" spans="1:30">
      <c r="A29">
        <v>28</v>
      </c>
      <c r="B29">
        <v>28</v>
      </c>
      <c r="C29">
        <v>980051</v>
      </c>
      <c r="D29" s="2">
        <v>41644.831634606482</v>
      </c>
      <c r="E29">
        <v>71.88</v>
      </c>
      <c r="F29">
        <v>35.94</v>
      </c>
      <c r="G29">
        <v>-45</v>
      </c>
      <c r="H29">
        <v>-90.2</v>
      </c>
      <c r="I29">
        <f t="shared" si="0"/>
        <v>12</v>
      </c>
      <c r="J29">
        <v>-22.95</v>
      </c>
      <c r="K29">
        <v>-22.655999999999999</v>
      </c>
      <c r="L29">
        <v>-10</v>
      </c>
      <c r="M29">
        <f t="shared" si="1"/>
        <v>0</v>
      </c>
      <c r="N29" t="s">
        <v>120</v>
      </c>
      <c r="O29">
        <v>32</v>
      </c>
      <c r="P29">
        <v>800000</v>
      </c>
      <c r="Q29">
        <v>4128</v>
      </c>
      <c r="R29">
        <v>763</v>
      </c>
      <c r="S29">
        <v>437</v>
      </c>
      <c r="T29" s="5">
        <v>2.221539164039922</v>
      </c>
      <c r="U29" s="5">
        <v>0.24153128779226318</v>
      </c>
      <c r="V29" s="5">
        <v>-90.028716292735794</v>
      </c>
      <c r="W29" s="5">
        <v>5.4893127780313335E-2</v>
      </c>
      <c r="X29" s="5">
        <v>1.0475586490851405</v>
      </c>
      <c r="Y29" s="5">
        <v>0.15963436283127244</v>
      </c>
      <c r="Z29" s="5">
        <v>7.215514452595551</v>
      </c>
      <c r="AA29" s="5">
        <v>0.24035215344194374</v>
      </c>
      <c r="AB29" s="5">
        <v>0.53577919145790398</v>
      </c>
      <c r="AC29" s="5">
        <v>0.11182557403591212</v>
      </c>
      <c r="AD29" s="5">
        <v>1.2128210533996857</v>
      </c>
    </row>
    <row r="30" spans="1:30">
      <c r="A30">
        <v>29</v>
      </c>
      <c r="B30">
        <v>29</v>
      </c>
      <c r="C30">
        <v>980051</v>
      </c>
      <c r="D30" s="2">
        <v>41644.879511226849</v>
      </c>
      <c r="E30">
        <v>71.88</v>
      </c>
      <c r="F30">
        <v>35.94</v>
      </c>
      <c r="G30">
        <v>-45</v>
      </c>
      <c r="H30">
        <v>-90.2</v>
      </c>
      <c r="I30">
        <f t="shared" si="0"/>
        <v>12</v>
      </c>
      <c r="J30">
        <v>-22.95</v>
      </c>
      <c r="K30">
        <v>-22.687000000000001</v>
      </c>
      <c r="L30">
        <v>-11</v>
      </c>
      <c r="M30">
        <f t="shared" si="1"/>
        <v>0</v>
      </c>
      <c r="N30" t="s">
        <v>120</v>
      </c>
      <c r="O30">
        <v>32</v>
      </c>
      <c r="P30">
        <v>800000</v>
      </c>
      <c r="Q30">
        <v>4106</v>
      </c>
      <c r="R30">
        <v>810</v>
      </c>
      <c r="S30">
        <v>429</v>
      </c>
      <c r="T30" s="5">
        <v>2.4828416458684495</v>
      </c>
      <c r="U30" s="5">
        <v>0.17069719083950469</v>
      </c>
      <c r="V30" s="5">
        <v>-90.021531919981854</v>
      </c>
      <c r="W30" s="5">
        <v>2.7589926143914562E-2</v>
      </c>
      <c r="X30" s="5">
        <v>0.84387549803750761</v>
      </c>
      <c r="Y30" s="5">
        <v>7.380929064448119E-2</v>
      </c>
      <c r="Z30" s="5">
        <v>5.8008816522583011</v>
      </c>
      <c r="AA30" s="5">
        <v>0.13034403908917488</v>
      </c>
      <c r="AB30" s="5">
        <v>0.40703650346962461</v>
      </c>
      <c r="AC30" s="5">
        <v>6.765153017578511E-2</v>
      </c>
      <c r="AD30" s="5">
        <v>1.0044460252168388</v>
      </c>
    </row>
    <row r="31" spans="1:30">
      <c r="A31">
        <v>30</v>
      </c>
      <c r="B31">
        <v>30</v>
      </c>
      <c r="C31">
        <v>980051</v>
      </c>
      <c r="D31" s="2">
        <v>41644.927133912039</v>
      </c>
      <c r="E31">
        <v>71.88</v>
      </c>
      <c r="F31">
        <v>35.94</v>
      </c>
      <c r="G31">
        <v>-45</v>
      </c>
      <c r="H31">
        <v>-90.2</v>
      </c>
      <c r="I31">
        <f t="shared" si="0"/>
        <v>12</v>
      </c>
      <c r="J31">
        <v>-22.95</v>
      </c>
      <c r="K31">
        <v>-22.696999999999999</v>
      </c>
      <c r="L31">
        <v>-12</v>
      </c>
      <c r="M31">
        <f t="shared" si="1"/>
        <v>0</v>
      </c>
      <c r="N31" t="s">
        <v>120</v>
      </c>
      <c r="O31">
        <v>32</v>
      </c>
      <c r="P31">
        <v>800000</v>
      </c>
      <c r="Q31">
        <v>4094</v>
      </c>
      <c r="R31">
        <v>815</v>
      </c>
      <c r="S31">
        <v>394</v>
      </c>
      <c r="T31" s="5">
        <v>2.7504084116107061</v>
      </c>
      <c r="U31" s="5">
        <v>0.15090950204542808</v>
      </c>
      <c r="V31" s="5">
        <v>-90.041516414847209</v>
      </c>
      <c r="W31" s="5">
        <v>2.3614385698189473E-2</v>
      </c>
      <c r="X31" s="5">
        <v>0.89884883811817362</v>
      </c>
      <c r="Y31" s="5">
        <v>6.4384838259580218E-2</v>
      </c>
      <c r="Z31" s="5">
        <v>6.2418048341286383</v>
      </c>
      <c r="AA31" s="5">
        <v>0.12613256976394341</v>
      </c>
      <c r="AB31" s="5">
        <v>0.40136908199574362</v>
      </c>
      <c r="AC31" s="5">
        <v>6.2453278935581114E-2</v>
      </c>
      <c r="AD31" s="5">
        <v>0.84526825140124484</v>
      </c>
    </row>
    <row r="32" spans="1:30">
      <c r="A32">
        <v>31</v>
      </c>
      <c r="B32">
        <v>31</v>
      </c>
      <c r="C32">
        <v>980051</v>
      </c>
      <c r="D32" s="2">
        <v>41644.974639583335</v>
      </c>
      <c r="E32">
        <v>71.88</v>
      </c>
      <c r="F32">
        <v>35.94</v>
      </c>
      <c r="G32">
        <v>-45</v>
      </c>
      <c r="H32">
        <v>-90.2</v>
      </c>
      <c r="I32">
        <f t="shared" si="0"/>
        <v>12</v>
      </c>
      <c r="J32">
        <v>-22.95</v>
      </c>
      <c r="K32">
        <v>-22.709</v>
      </c>
      <c r="L32">
        <v>-13</v>
      </c>
      <c r="M32">
        <f t="shared" si="1"/>
        <v>0</v>
      </c>
      <c r="N32" t="s">
        <v>120</v>
      </c>
      <c r="O32">
        <v>32</v>
      </c>
      <c r="P32">
        <v>800000</v>
      </c>
      <c r="Q32">
        <v>3978</v>
      </c>
      <c r="R32">
        <v>837</v>
      </c>
      <c r="S32">
        <v>414</v>
      </c>
      <c r="T32" s="5">
        <v>2.4242399414862024</v>
      </c>
      <c r="U32" s="5">
        <v>0.143031728684369</v>
      </c>
      <c r="V32" s="5">
        <v>-90.024677425964299</v>
      </c>
      <c r="W32" s="5">
        <v>2.284468977738429E-2</v>
      </c>
      <c r="X32" s="5">
        <v>0.81596378693232796</v>
      </c>
      <c r="Y32" s="5">
        <v>6.0595251737404592E-2</v>
      </c>
      <c r="Z32" s="5">
        <v>5.907542711816431</v>
      </c>
      <c r="AA32" s="5">
        <v>0.10775145793383377</v>
      </c>
      <c r="AB32" s="5">
        <v>0.2551319990872441</v>
      </c>
      <c r="AC32" s="5">
        <v>5.5642221281387814E-2</v>
      </c>
      <c r="AD32" s="5">
        <v>0.85381902427704959</v>
      </c>
    </row>
    <row r="33" spans="1:30">
      <c r="A33">
        <v>32</v>
      </c>
      <c r="B33">
        <v>32</v>
      </c>
      <c r="C33">
        <v>980051</v>
      </c>
      <c r="D33" s="2">
        <v>41645.020769212962</v>
      </c>
      <c r="E33">
        <v>71.88</v>
      </c>
      <c r="F33">
        <v>35.94</v>
      </c>
      <c r="G33">
        <v>-45</v>
      </c>
      <c r="H33">
        <v>-90.2</v>
      </c>
      <c r="I33">
        <f t="shared" si="0"/>
        <v>12</v>
      </c>
      <c r="J33">
        <v>-22.95</v>
      </c>
      <c r="K33">
        <v>-22.733000000000001</v>
      </c>
      <c r="L33">
        <v>-14</v>
      </c>
      <c r="M33">
        <f t="shared" si="1"/>
        <v>0</v>
      </c>
      <c r="N33" t="s">
        <v>120</v>
      </c>
      <c r="O33">
        <v>32</v>
      </c>
      <c r="P33">
        <v>800000</v>
      </c>
      <c r="Q33">
        <v>3897</v>
      </c>
      <c r="R33">
        <v>811</v>
      </c>
      <c r="S33">
        <v>397</v>
      </c>
      <c r="T33" s="5">
        <v>2.6013906938772808</v>
      </c>
      <c r="U33" s="5">
        <v>0.181616248798531</v>
      </c>
      <c r="V33" s="5">
        <v>-90.062357404743381</v>
      </c>
      <c r="W33" s="5">
        <v>2.4902143985604884E-2</v>
      </c>
      <c r="X33" s="5">
        <v>0.75745968885076431</v>
      </c>
      <c r="Y33" s="5">
        <v>6.4738889607654768E-2</v>
      </c>
      <c r="Z33" s="5">
        <v>5.0271769406431606</v>
      </c>
      <c r="AA33" s="5">
        <v>0.12673833282854352</v>
      </c>
      <c r="AB33" s="5">
        <v>0.43407975939249699</v>
      </c>
      <c r="AC33" s="5">
        <v>6.6676048603700688E-2</v>
      </c>
      <c r="AD33" s="5">
        <v>1.1343550570006204</v>
      </c>
    </row>
    <row r="34" spans="1:30">
      <c r="A34">
        <v>33</v>
      </c>
      <c r="B34">
        <v>33</v>
      </c>
      <c r="C34">
        <v>980051</v>
      </c>
      <c r="D34" s="2">
        <v>41645.065952893521</v>
      </c>
      <c r="E34">
        <v>71.88</v>
      </c>
      <c r="F34">
        <v>35.94</v>
      </c>
      <c r="G34">
        <v>-45</v>
      </c>
      <c r="H34">
        <v>-90.2</v>
      </c>
      <c r="I34">
        <f t="shared" si="0"/>
        <v>12</v>
      </c>
      <c r="J34">
        <v>-22.95</v>
      </c>
      <c r="K34">
        <v>-22.713999999999999</v>
      </c>
      <c r="L34">
        <v>-15</v>
      </c>
      <c r="M34">
        <f t="shared" ref="M34:M58" si="2" xml:space="preserve">   0</f>
        <v>0</v>
      </c>
      <c r="N34" t="s">
        <v>120</v>
      </c>
      <c r="O34">
        <v>32</v>
      </c>
      <c r="P34">
        <v>800000</v>
      </c>
      <c r="Q34">
        <v>3902</v>
      </c>
      <c r="R34">
        <v>829</v>
      </c>
      <c r="S34">
        <v>408</v>
      </c>
      <c r="T34" s="5">
        <v>2.8452328461324088</v>
      </c>
      <c r="U34" s="5">
        <v>0.157392976940746</v>
      </c>
      <c r="V34" s="5">
        <v>-90.161326909369251</v>
      </c>
      <c r="W34" s="5">
        <v>2.196012960972513E-2</v>
      </c>
      <c r="X34" s="5">
        <v>0.84900663112257013</v>
      </c>
      <c r="Y34" s="5">
        <v>6.0425029502968006E-2</v>
      </c>
      <c r="Z34" s="5">
        <v>5.7431942348139149</v>
      </c>
      <c r="AA34" s="5">
        <v>0.13479763152494151</v>
      </c>
      <c r="AB34" s="5">
        <v>0.35431992237847765</v>
      </c>
      <c r="AC34" s="5">
        <v>6.3663700686854174E-2</v>
      </c>
      <c r="AD34" s="5">
        <v>0.90966145896324313</v>
      </c>
    </row>
    <row r="35" spans="1:30">
      <c r="A35">
        <v>34</v>
      </c>
      <c r="B35">
        <v>34</v>
      </c>
      <c r="C35">
        <v>980051</v>
      </c>
      <c r="D35" s="2">
        <v>41645.111207986112</v>
      </c>
      <c r="E35">
        <v>71.88</v>
      </c>
      <c r="F35">
        <v>35.94</v>
      </c>
      <c r="G35">
        <v>-45</v>
      </c>
      <c r="H35">
        <v>-90.2</v>
      </c>
      <c r="I35">
        <f t="shared" si="0"/>
        <v>12</v>
      </c>
      <c r="J35">
        <v>-22.95</v>
      </c>
      <c r="K35">
        <v>-22.716999999999999</v>
      </c>
      <c r="L35">
        <v>-16</v>
      </c>
      <c r="M35">
        <f t="shared" si="2"/>
        <v>0</v>
      </c>
      <c r="N35" t="s">
        <v>120</v>
      </c>
      <c r="O35">
        <v>32</v>
      </c>
      <c r="P35">
        <v>800000</v>
      </c>
      <c r="Q35">
        <v>3925</v>
      </c>
      <c r="R35">
        <v>821</v>
      </c>
      <c r="S35">
        <v>434</v>
      </c>
      <c r="T35" s="5">
        <v>2.5966541128834617</v>
      </c>
      <c r="U35" s="5">
        <v>0.18647928743554265</v>
      </c>
      <c r="V35" s="5">
        <v>-90.175495946416802</v>
      </c>
      <c r="W35" s="5">
        <v>2.6797218486288056E-2</v>
      </c>
      <c r="X35" s="5">
        <v>0.79911416288143</v>
      </c>
      <c r="Y35" s="5">
        <v>7.250638712001943E-2</v>
      </c>
      <c r="Z35" s="5">
        <v>5.6013597058212676</v>
      </c>
      <c r="AA35" s="5">
        <v>0.15188713385766575</v>
      </c>
      <c r="AB35" s="5">
        <v>0.34593196391480635</v>
      </c>
      <c r="AC35" s="5">
        <v>7.3265042660407939E-2</v>
      </c>
      <c r="AD35" s="5">
        <v>1.1117687371427378</v>
      </c>
    </row>
    <row r="36" spans="1:30">
      <c r="A36">
        <v>35</v>
      </c>
      <c r="B36">
        <v>35</v>
      </c>
      <c r="C36">
        <v>980051</v>
      </c>
      <c r="D36" s="2">
        <v>41645.156727199072</v>
      </c>
      <c r="E36">
        <v>71.88</v>
      </c>
      <c r="F36">
        <v>35.94</v>
      </c>
      <c r="G36">
        <v>-45</v>
      </c>
      <c r="H36">
        <v>-90.2</v>
      </c>
      <c r="I36">
        <f t="shared" si="0"/>
        <v>12</v>
      </c>
      <c r="J36">
        <v>-22.95</v>
      </c>
      <c r="K36">
        <v>-22.817</v>
      </c>
      <c r="L36">
        <v>-24</v>
      </c>
      <c r="M36">
        <f t="shared" si="2"/>
        <v>0</v>
      </c>
      <c r="N36" t="s">
        <v>120</v>
      </c>
      <c r="O36">
        <v>32</v>
      </c>
      <c r="P36">
        <v>800000</v>
      </c>
      <c r="Q36">
        <v>3913</v>
      </c>
      <c r="R36">
        <v>790</v>
      </c>
      <c r="S36">
        <v>391</v>
      </c>
      <c r="T36" s="5">
        <v>2.1908976176447479</v>
      </c>
      <c r="U36" s="5">
        <v>0.20556557865904823</v>
      </c>
      <c r="V36" s="5">
        <v>-90.333019056349897</v>
      </c>
      <c r="W36" s="5">
        <v>3.5438680238508033E-2</v>
      </c>
      <c r="X36" s="5">
        <v>0.81966994588296682</v>
      </c>
      <c r="Y36" s="5">
        <v>0.10247966841369513</v>
      </c>
      <c r="Z36" s="5">
        <v>5.7583211754028092</v>
      </c>
      <c r="AA36" s="5">
        <v>0.20576527876173784</v>
      </c>
      <c r="AB36" s="5">
        <v>0.38103527351614652</v>
      </c>
      <c r="AC36" s="5">
        <v>9.2256719066523593E-2</v>
      </c>
      <c r="AD36" s="5">
        <v>1.1880638574199431</v>
      </c>
    </row>
    <row r="37" spans="1:30">
      <c r="A37">
        <v>36</v>
      </c>
      <c r="B37">
        <v>36</v>
      </c>
      <c r="C37">
        <v>980051</v>
      </c>
      <c r="D37" s="2">
        <v>41645.202169675926</v>
      </c>
      <c r="E37">
        <v>71.88</v>
      </c>
      <c r="F37">
        <v>35.94</v>
      </c>
      <c r="G37">
        <v>-45</v>
      </c>
      <c r="H37">
        <v>-90.2</v>
      </c>
      <c r="I37">
        <f t="shared" ref="I37:I51" si="3" xml:space="preserve">  17</f>
        <v>17</v>
      </c>
      <c r="J37">
        <v>-22.95</v>
      </c>
      <c r="K37">
        <v>-22.817</v>
      </c>
      <c r="L37">
        <v>-24</v>
      </c>
      <c r="M37">
        <f t="shared" si="2"/>
        <v>0</v>
      </c>
      <c r="N37" t="s">
        <v>120</v>
      </c>
      <c r="O37">
        <v>32</v>
      </c>
      <c r="P37">
        <v>1000</v>
      </c>
      <c r="Q37">
        <v>5</v>
      </c>
      <c r="R37">
        <v>2</v>
      </c>
      <c r="S37">
        <v>0</v>
      </c>
      <c r="T37" t="s">
        <v>189</v>
      </c>
    </row>
    <row r="38" spans="1:30">
      <c r="A38">
        <v>37</v>
      </c>
      <c r="B38">
        <v>37</v>
      </c>
      <c r="C38">
        <v>980051</v>
      </c>
      <c r="D38" s="2">
        <v>41645.202407986108</v>
      </c>
      <c r="E38">
        <v>71.88</v>
      </c>
      <c r="F38">
        <v>35.94</v>
      </c>
      <c r="G38">
        <v>-45</v>
      </c>
      <c r="H38">
        <v>-90.2</v>
      </c>
      <c r="I38">
        <f t="shared" si="3"/>
        <v>17</v>
      </c>
      <c r="J38">
        <v>-22.95</v>
      </c>
      <c r="K38">
        <v>-21.413</v>
      </c>
      <c r="L38">
        <v>24</v>
      </c>
      <c r="M38">
        <f t="shared" si="2"/>
        <v>0</v>
      </c>
      <c r="N38" t="s">
        <v>120</v>
      </c>
      <c r="O38">
        <v>32</v>
      </c>
      <c r="P38">
        <v>800000</v>
      </c>
      <c r="Q38">
        <v>3908</v>
      </c>
      <c r="R38">
        <v>792</v>
      </c>
      <c r="S38">
        <v>413</v>
      </c>
      <c r="T38" s="5">
        <v>2.6530198499552644</v>
      </c>
      <c r="U38" s="5">
        <v>0.16584811137164557</v>
      </c>
      <c r="V38" s="5">
        <v>-90.248290434172418</v>
      </c>
      <c r="W38" s="5">
        <v>2.4114649362857087E-2</v>
      </c>
      <c r="X38" s="5">
        <v>0.82883292987670765</v>
      </c>
      <c r="Y38" s="5">
        <v>6.7425479830800286E-2</v>
      </c>
      <c r="Z38" s="5">
        <v>5.6021019971575665</v>
      </c>
      <c r="AA38" s="5">
        <v>0.15225978832163231</v>
      </c>
      <c r="AB38" s="5">
        <v>0.27638876668937223</v>
      </c>
      <c r="AC38" s="5">
        <v>6.9621767217073818E-2</v>
      </c>
      <c r="AD38" s="5">
        <v>0.97439924167879188</v>
      </c>
    </row>
    <row r="39" spans="1:30">
      <c r="A39">
        <v>38</v>
      </c>
      <c r="B39">
        <v>38</v>
      </c>
      <c r="C39">
        <v>980051</v>
      </c>
      <c r="D39" s="2">
        <v>41645.247788310182</v>
      </c>
      <c r="E39">
        <v>71.88</v>
      </c>
      <c r="F39">
        <v>35.94</v>
      </c>
      <c r="G39">
        <v>-45</v>
      </c>
      <c r="H39">
        <v>-90.2</v>
      </c>
      <c r="I39">
        <f t="shared" si="3"/>
        <v>17</v>
      </c>
      <c r="J39">
        <v>-22.95</v>
      </c>
      <c r="K39">
        <v>-21.027999999999999</v>
      </c>
      <c r="L39">
        <v>16</v>
      </c>
      <c r="M39">
        <f t="shared" si="2"/>
        <v>0</v>
      </c>
      <c r="N39" t="s">
        <v>120</v>
      </c>
      <c r="O39">
        <v>32</v>
      </c>
      <c r="P39">
        <v>800000</v>
      </c>
      <c r="Q39">
        <v>3915</v>
      </c>
      <c r="R39">
        <v>830</v>
      </c>
      <c r="S39">
        <v>381</v>
      </c>
      <c r="T39" s="5">
        <v>3.0969918390095317</v>
      </c>
      <c r="U39" s="5">
        <v>0.15222673321228383</v>
      </c>
      <c r="V39" s="5">
        <v>-90.201053946115408</v>
      </c>
      <c r="W39" s="5">
        <v>2.0599381822617027E-2</v>
      </c>
      <c r="X39" s="5">
        <v>0.89474476979910389</v>
      </c>
      <c r="Y39" s="5">
        <v>5.8322343257626155E-2</v>
      </c>
      <c r="Z39" s="5">
        <v>5.9433387456543656</v>
      </c>
      <c r="AA39" s="5">
        <v>0.14530922741502003</v>
      </c>
      <c r="AB39" s="5">
        <v>0.36573718505443886</v>
      </c>
      <c r="AC39" s="5">
        <v>6.5325901529145164E-2</v>
      </c>
      <c r="AD39" s="5">
        <v>0.84359358055977995</v>
      </c>
    </row>
    <row r="40" spans="1:30">
      <c r="A40">
        <v>39</v>
      </c>
      <c r="B40">
        <v>39</v>
      </c>
      <c r="C40">
        <v>980051</v>
      </c>
      <c r="D40" s="2">
        <v>41645.293206828705</v>
      </c>
      <c r="E40">
        <v>71.88</v>
      </c>
      <c r="F40">
        <v>35.94</v>
      </c>
      <c r="G40">
        <v>-45</v>
      </c>
      <c r="H40">
        <v>-90.2</v>
      </c>
      <c r="I40">
        <f t="shared" si="3"/>
        <v>17</v>
      </c>
      <c r="J40">
        <v>-22.95</v>
      </c>
      <c r="K40">
        <v>-20.815000000000001</v>
      </c>
      <c r="L40">
        <v>12</v>
      </c>
      <c r="M40">
        <f t="shared" si="2"/>
        <v>0</v>
      </c>
      <c r="N40" t="s">
        <v>120</v>
      </c>
      <c r="O40">
        <v>32</v>
      </c>
      <c r="P40">
        <v>800000</v>
      </c>
      <c r="Q40">
        <v>3921</v>
      </c>
      <c r="R40">
        <v>802</v>
      </c>
      <c r="S40">
        <v>443</v>
      </c>
      <c r="T40" s="5">
        <v>2.3655755225359152</v>
      </c>
      <c r="U40" s="5">
        <v>0.21373425190421239</v>
      </c>
      <c r="V40" s="5">
        <v>-89.952225965448207</v>
      </c>
      <c r="W40" s="5">
        <v>3.5736457689073624E-2</v>
      </c>
      <c r="X40" s="5">
        <v>0.83071095206046919</v>
      </c>
      <c r="Y40" s="5">
        <v>9.4799344448326037E-2</v>
      </c>
      <c r="Z40" s="5">
        <v>5.8071367319305578</v>
      </c>
      <c r="AA40" s="5">
        <v>0.15659014641474137</v>
      </c>
      <c r="AB40" s="5">
        <v>0.20919526355812471</v>
      </c>
      <c r="AC40" s="5">
        <v>8.4315982060549063E-2</v>
      </c>
      <c r="AD40" s="5">
        <v>1.2885234128612424</v>
      </c>
    </row>
    <row r="41" spans="1:30">
      <c r="A41">
        <v>40</v>
      </c>
      <c r="B41">
        <v>40</v>
      </c>
      <c r="C41">
        <v>980051</v>
      </c>
      <c r="D41" s="2">
        <v>41645.338677430555</v>
      </c>
      <c r="E41">
        <v>71.88</v>
      </c>
      <c r="F41">
        <v>35.94</v>
      </c>
      <c r="G41">
        <v>-45</v>
      </c>
      <c r="H41">
        <v>-90.2</v>
      </c>
      <c r="I41">
        <f t="shared" si="3"/>
        <v>17</v>
      </c>
      <c r="J41">
        <v>-22.95</v>
      </c>
      <c r="K41">
        <v>-20.619</v>
      </c>
      <c r="L41">
        <v>9</v>
      </c>
      <c r="M41">
        <f t="shared" si="2"/>
        <v>0</v>
      </c>
      <c r="N41" t="s">
        <v>120</v>
      </c>
      <c r="O41">
        <v>32</v>
      </c>
      <c r="P41">
        <v>800000</v>
      </c>
      <c r="Q41">
        <v>3932</v>
      </c>
      <c r="R41">
        <v>752</v>
      </c>
      <c r="S41">
        <v>435</v>
      </c>
      <c r="T41" s="5">
        <v>2.4325211702989513</v>
      </c>
      <c r="U41" s="5">
        <v>0.19805253394871009</v>
      </c>
      <c r="V41" s="5">
        <v>-90.040710441241202</v>
      </c>
      <c r="W41" s="5">
        <v>3.8019928892370006E-2</v>
      </c>
      <c r="X41" s="5">
        <v>0.97060742655293519</v>
      </c>
      <c r="Y41" s="5">
        <v>0.10711530297130169</v>
      </c>
      <c r="Z41" s="5">
        <v>6.7436017604993408</v>
      </c>
      <c r="AA41" s="5">
        <v>0.18447220975657008</v>
      </c>
      <c r="AB41" s="5">
        <v>0.24950072696573555</v>
      </c>
      <c r="AC41" s="5">
        <v>8.7058807144425918E-2</v>
      </c>
      <c r="AD41" s="5">
        <v>1.0752580029178245</v>
      </c>
    </row>
    <row r="42" spans="1:30">
      <c r="A42">
        <v>41</v>
      </c>
      <c r="B42">
        <v>41</v>
      </c>
      <c r="C42">
        <v>980051</v>
      </c>
      <c r="D42" s="2">
        <v>41645.384285763888</v>
      </c>
      <c r="E42">
        <v>71.88</v>
      </c>
      <c r="F42">
        <v>35.94</v>
      </c>
      <c r="G42">
        <v>-45</v>
      </c>
      <c r="H42">
        <v>-90.2</v>
      </c>
      <c r="I42">
        <f t="shared" si="3"/>
        <v>17</v>
      </c>
      <c r="J42">
        <v>-22.95</v>
      </c>
      <c r="K42">
        <v>-20.834</v>
      </c>
      <c r="L42">
        <v>6</v>
      </c>
      <c r="M42">
        <f t="shared" si="2"/>
        <v>0</v>
      </c>
      <c r="N42" t="s">
        <v>120</v>
      </c>
      <c r="O42">
        <v>32</v>
      </c>
      <c r="P42">
        <v>800000</v>
      </c>
      <c r="Q42">
        <v>3949</v>
      </c>
      <c r="R42">
        <v>733</v>
      </c>
      <c r="S42">
        <v>440</v>
      </c>
      <c r="T42" s="5">
        <v>2.0012769437944602</v>
      </c>
      <c r="U42" s="5">
        <v>0.17746812541292126</v>
      </c>
      <c r="V42" s="5">
        <v>-90.027169950864888</v>
      </c>
      <c r="W42" s="5">
        <v>4.1836953474483206E-2</v>
      </c>
      <c r="X42" s="5">
        <v>0.97061617058484728</v>
      </c>
      <c r="Y42" s="5">
        <v>0.11697079197624416</v>
      </c>
      <c r="Z42" s="5">
        <v>6.7693924973172299</v>
      </c>
      <c r="AA42" s="5">
        <v>0.16497668616786068</v>
      </c>
      <c r="AB42" s="5">
        <v>0.34313992882430161</v>
      </c>
      <c r="AC42" s="5">
        <v>7.9291703086239229E-2</v>
      </c>
      <c r="AD42" s="5">
        <v>0.97162764688892689</v>
      </c>
    </row>
    <row r="43" spans="1:30">
      <c r="A43">
        <v>42</v>
      </c>
      <c r="B43">
        <v>42</v>
      </c>
      <c r="C43">
        <v>980051</v>
      </c>
      <c r="D43" s="2">
        <v>41645.43009490741</v>
      </c>
      <c r="E43">
        <v>71.88</v>
      </c>
      <c r="F43">
        <v>35.94</v>
      </c>
      <c r="G43">
        <v>-45</v>
      </c>
      <c r="H43">
        <v>-90.2</v>
      </c>
      <c r="I43">
        <f t="shared" si="3"/>
        <v>17</v>
      </c>
      <c r="J43">
        <v>-22.95</v>
      </c>
      <c r="K43">
        <v>-21.065999999999999</v>
      </c>
      <c r="L43">
        <v>3</v>
      </c>
      <c r="M43">
        <f t="shared" si="2"/>
        <v>0</v>
      </c>
      <c r="N43" t="s">
        <v>120</v>
      </c>
      <c r="O43">
        <v>32</v>
      </c>
      <c r="P43">
        <v>800000</v>
      </c>
      <c r="Q43">
        <v>3948</v>
      </c>
      <c r="R43">
        <v>762</v>
      </c>
      <c r="S43">
        <v>448</v>
      </c>
      <c r="T43" s="5">
        <v>2.2090806387904367</v>
      </c>
      <c r="U43" s="5">
        <v>0.16500110702977874</v>
      </c>
      <c r="V43" s="5">
        <v>-90.020150590414133</v>
      </c>
      <c r="W43" s="5">
        <v>3.1581470258501165E-2</v>
      </c>
      <c r="X43" s="5">
        <v>0.87920094168871676</v>
      </c>
      <c r="Y43" s="5">
        <v>8.5116139210369673E-2</v>
      </c>
      <c r="Z43" s="5">
        <v>6.2806525285580852</v>
      </c>
      <c r="AA43" s="5">
        <v>0.13618784083394794</v>
      </c>
      <c r="AB43" s="5">
        <v>0.19253362604167218</v>
      </c>
      <c r="AC43" s="5">
        <v>6.826856392408398E-2</v>
      </c>
      <c r="AD43" s="5">
        <v>0.96358769388014143</v>
      </c>
    </row>
    <row r="44" spans="1:30">
      <c r="A44">
        <v>43</v>
      </c>
      <c r="B44">
        <v>43</v>
      </c>
      <c r="C44">
        <v>980051</v>
      </c>
      <c r="D44" s="2">
        <v>41645.475889467591</v>
      </c>
      <c r="E44">
        <v>71.88</v>
      </c>
      <c r="F44">
        <v>35.94</v>
      </c>
      <c r="G44">
        <v>-45</v>
      </c>
      <c r="H44">
        <v>-90.2</v>
      </c>
      <c r="I44">
        <f t="shared" si="3"/>
        <v>17</v>
      </c>
      <c r="J44">
        <v>-22.95</v>
      </c>
      <c r="K44">
        <v>-21.064</v>
      </c>
      <c r="L44">
        <v>0</v>
      </c>
      <c r="M44">
        <f t="shared" si="2"/>
        <v>0</v>
      </c>
      <c r="N44" t="s">
        <v>120</v>
      </c>
      <c r="O44">
        <v>32</v>
      </c>
      <c r="P44">
        <v>800000</v>
      </c>
      <c r="Q44">
        <v>3964</v>
      </c>
      <c r="R44">
        <v>739</v>
      </c>
      <c r="S44">
        <v>433</v>
      </c>
      <c r="T44" s="5">
        <v>1.7731948235989936</v>
      </c>
      <c r="U44" s="5">
        <v>0.18026922555183417</v>
      </c>
      <c r="V44" s="5">
        <v>-90.097260543092716</v>
      </c>
      <c r="W44" s="5">
        <v>3.9173043908242902E-2</v>
      </c>
      <c r="X44" s="5">
        <v>0.80906536186624889</v>
      </c>
      <c r="Y44" s="5">
        <v>0.10503445920510625</v>
      </c>
      <c r="Z44" s="5">
        <v>5.6555787108934714</v>
      </c>
      <c r="AA44" s="5">
        <v>0.14560872297999242</v>
      </c>
      <c r="AB44" s="5">
        <v>0.28302960835368118</v>
      </c>
      <c r="AC44" s="5">
        <v>7.2358104341694318E-2</v>
      </c>
      <c r="AD44" s="5">
        <v>1.1228919525293939</v>
      </c>
    </row>
    <row r="45" spans="1:30">
      <c r="A45">
        <v>44</v>
      </c>
      <c r="B45">
        <v>44</v>
      </c>
      <c r="C45">
        <v>980051</v>
      </c>
      <c r="D45" s="2">
        <v>41645.521865393515</v>
      </c>
      <c r="E45">
        <v>71.88</v>
      </c>
      <c r="F45">
        <v>35.94</v>
      </c>
      <c r="G45">
        <v>-45</v>
      </c>
      <c r="H45">
        <v>-90.2</v>
      </c>
      <c r="I45">
        <f t="shared" si="3"/>
        <v>17</v>
      </c>
      <c r="J45">
        <v>-22.95</v>
      </c>
      <c r="K45">
        <v>-20.927</v>
      </c>
      <c r="L45">
        <v>-3</v>
      </c>
      <c r="M45">
        <f t="shared" si="2"/>
        <v>0</v>
      </c>
      <c r="N45" t="s">
        <v>120</v>
      </c>
      <c r="O45">
        <v>32</v>
      </c>
      <c r="P45">
        <v>800000</v>
      </c>
      <c r="Q45">
        <v>3981</v>
      </c>
      <c r="R45">
        <v>810</v>
      </c>
      <c r="S45">
        <v>431</v>
      </c>
      <c r="T45" s="5">
        <v>2.3689836682606118</v>
      </c>
      <c r="U45" s="5">
        <v>0.170819473413127</v>
      </c>
      <c r="V45" s="5">
        <v>-90.061874937086131</v>
      </c>
      <c r="W45" s="5">
        <v>2.7013699704310952E-2</v>
      </c>
      <c r="X45" s="5">
        <v>0.79186462895331755</v>
      </c>
      <c r="Y45" s="5">
        <v>7.1420816461434319E-2</v>
      </c>
      <c r="Z45" s="5">
        <v>5.3925353523562762</v>
      </c>
      <c r="AA45" s="5">
        <v>0.12676186113560328</v>
      </c>
      <c r="AB45" s="5">
        <v>0.37098628960936897</v>
      </c>
      <c r="AC45" s="5">
        <v>6.5353318756780299E-2</v>
      </c>
      <c r="AD45" s="5">
        <v>1.051118907397717</v>
      </c>
    </row>
    <row r="46" spans="1:30">
      <c r="A46">
        <v>45</v>
      </c>
      <c r="B46">
        <v>45</v>
      </c>
      <c r="C46">
        <v>980051</v>
      </c>
      <c r="D46" s="2">
        <v>41645.568066435182</v>
      </c>
      <c r="E46">
        <v>71.88</v>
      </c>
      <c r="F46">
        <v>35.94</v>
      </c>
      <c r="G46">
        <v>-45</v>
      </c>
      <c r="H46">
        <v>-90.2</v>
      </c>
      <c r="I46">
        <f t="shared" si="3"/>
        <v>17</v>
      </c>
      <c r="J46">
        <v>-22.95</v>
      </c>
      <c r="K46">
        <v>-20.54</v>
      </c>
      <c r="L46">
        <v>-6</v>
      </c>
      <c r="M46">
        <f t="shared" si="2"/>
        <v>0</v>
      </c>
      <c r="N46" t="s">
        <v>120</v>
      </c>
      <c r="O46">
        <v>32</v>
      </c>
      <c r="P46">
        <v>800000</v>
      </c>
      <c r="Q46">
        <v>3986</v>
      </c>
      <c r="R46">
        <v>743</v>
      </c>
      <c r="S46">
        <v>394</v>
      </c>
      <c r="T46" s="5">
        <v>2.1414285022806152</v>
      </c>
      <c r="U46" s="5">
        <v>0.1723427255732056</v>
      </c>
      <c r="V46" s="5">
        <v>-90.128279518588073</v>
      </c>
      <c r="W46" s="5">
        <v>3.4922701566320921E-2</v>
      </c>
      <c r="X46" s="5">
        <v>0.91559814213078827</v>
      </c>
      <c r="Y46" s="5">
        <v>9.8535416454155769E-2</v>
      </c>
      <c r="Z46" s="5">
        <v>6.3636185308973188</v>
      </c>
      <c r="AA46" s="5">
        <v>0.16271331154874952</v>
      </c>
      <c r="AB46" s="5">
        <v>0.29343893783746683</v>
      </c>
      <c r="AC46" s="5">
        <v>7.4903441443075522E-2</v>
      </c>
      <c r="AD46" s="5">
        <v>0.97301448551516945</v>
      </c>
    </row>
    <row r="47" spans="1:30">
      <c r="A47">
        <v>46</v>
      </c>
      <c r="B47">
        <v>46</v>
      </c>
      <c r="C47">
        <v>980051</v>
      </c>
      <c r="D47" s="2">
        <v>41645.614293634259</v>
      </c>
      <c r="E47">
        <v>71.88</v>
      </c>
      <c r="F47">
        <v>35.94</v>
      </c>
      <c r="G47">
        <v>-45</v>
      </c>
      <c r="H47">
        <v>-90.2</v>
      </c>
      <c r="I47">
        <f t="shared" si="3"/>
        <v>17</v>
      </c>
      <c r="J47">
        <v>-22.95</v>
      </c>
      <c r="K47">
        <v>-20.263999999999999</v>
      </c>
      <c r="L47">
        <v>-9</v>
      </c>
      <c r="M47">
        <f t="shared" si="2"/>
        <v>0</v>
      </c>
      <c r="N47" t="s">
        <v>120</v>
      </c>
      <c r="O47">
        <v>32</v>
      </c>
      <c r="P47">
        <v>800000</v>
      </c>
      <c r="Q47">
        <v>4013</v>
      </c>
      <c r="R47">
        <v>822</v>
      </c>
      <c r="S47">
        <v>430</v>
      </c>
      <c r="T47" s="5">
        <v>2.7922477795359595</v>
      </c>
      <c r="U47" s="5">
        <v>0.22358828585031326</v>
      </c>
      <c r="V47" s="5">
        <v>-90.001702460208492</v>
      </c>
      <c r="W47" s="5">
        <v>3.4435557778152943E-2</v>
      </c>
      <c r="X47" s="5">
        <v>0.90310366489077931</v>
      </c>
      <c r="Y47" s="5">
        <v>9.3591884559089886E-2</v>
      </c>
      <c r="Z47" s="5">
        <v>6.1800402604726719</v>
      </c>
      <c r="AA47" s="5">
        <v>0.17979403143035236</v>
      </c>
      <c r="AB47" s="5">
        <v>0.36287166169809038</v>
      </c>
      <c r="AC47" s="5">
        <v>9.1624934917111156E-2</v>
      </c>
      <c r="AD47" s="5">
        <v>1.2553464467843387</v>
      </c>
    </row>
    <row r="48" spans="1:30">
      <c r="A48">
        <v>47</v>
      </c>
      <c r="B48">
        <v>47</v>
      </c>
      <c r="C48">
        <v>980051</v>
      </c>
      <c r="D48" s="2">
        <v>41645.660830555556</v>
      </c>
      <c r="E48">
        <v>71.88</v>
      </c>
      <c r="F48">
        <v>35.94</v>
      </c>
      <c r="G48">
        <v>-45</v>
      </c>
      <c r="H48">
        <v>-90.2</v>
      </c>
      <c r="I48">
        <f t="shared" si="3"/>
        <v>17</v>
      </c>
      <c r="J48">
        <v>-22.95</v>
      </c>
      <c r="K48">
        <v>-20.367000000000001</v>
      </c>
      <c r="L48">
        <v>-12</v>
      </c>
      <c r="M48">
        <f t="shared" si="2"/>
        <v>0</v>
      </c>
      <c r="N48" t="s">
        <v>120</v>
      </c>
      <c r="O48">
        <v>32</v>
      </c>
      <c r="P48">
        <v>800000</v>
      </c>
      <c r="Q48">
        <v>4027</v>
      </c>
      <c r="R48">
        <v>820</v>
      </c>
      <c r="S48">
        <v>413</v>
      </c>
      <c r="T48" s="5">
        <v>2.4959049776231748</v>
      </c>
      <c r="U48" s="5">
        <v>0.2011187021483854</v>
      </c>
      <c r="V48" s="5">
        <v>-90.001390453547671</v>
      </c>
      <c r="W48" s="5">
        <v>3.0409876438921742E-2</v>
      </c>
      <c r="X48" s="5">
        <v>0.79025982607540257</v>
      </c>
      <c r="Y48" s="5">
        <v>7.9112659536191274E-2</v>
      </c>
      <c r="Z48" s="5">
        <v>5.5192580259987629</v>
      </c>
      <c r="AA48" s="5">
        <v>0.14374616581214741</v>
      </c>
      <c r="AB48" s="5">
        <v>0.29567942626273114</v>
      </c>
      <c r="AC48" s="5">
        <v>7.6568334214859382E-2</v>
      </c>
      <c r="AD48" s="5">
        <v>1.2339123609586036</v>
      </c>
    </row>
    <row r="49" spans="1:30">
      <c r="A49">
        <v>48</v>
      </c>
      <c r="B49">
        <v>48</v>
      </c>
      <c r="C49">
        <v>980051</v>
      </c>
      <c r="D49" s="2">
        <v>41645.707545370373</v>
      </c>
      <c r="E49">
        <v>71.88</v>
      </c>
      <c r="F49">
        <v>35.94</v>
      </c>
      <c r="G49">
        <v>-45</v>
      </c>
      <c r="H49">
        <v>-90.2</v>
      </c>
      <c r="I49">
        <f t="shared" si="3"/>
        <v>17</v>
      </c>
      <c r="J49">
        <v>-22.95</v>
      </c>
      <c r="K49">
        <v>-20.387</v>
      </c>
      <c r="L49">
        <v>-16</v>
      </c>
      <c r="M49">
        <f t="shared" si="2"/>
        <v>0</v>
      </c>
      <c r="N49" t="s">
        <v>120</v>
      </c>
      <c r="O49">
        <v>32</v>
      </c>
      <c r="P49">
        <v>800000</v>
      </c>
      <c r="Q49">
        <v>4009</v>
      </c>
      <c r="R49">
        <v>831</v>
      </c>
      <c r="S49">
        <v>417</v>
      </c>
      <c r="T49" s="5">
        <v>2.7658971334418463</v>
      </c>
      <c r="U49" s="5">
        <v>0.21326445743302505</v>
      </c>
      <c r="V49" s="5">
        <v>-90.176739111817554</v>
      </c>
      <c r="W49" s="5">
        <v>3.0747061414625954E-2</v>
      </c>
      <c r="X49" s="5">
        <v>0.86052216491482714</v>
      </c>
      <c r="Y49" s="5">
        <v>8.5724677084101711E-2</v>
      </c>
      <c r="Z49" s="5">
        <v>6.1254292566833053</v>
      </c>
      <c r="AA49" s="5">
        <v>0.19128821101079466</v>
      </c>
      <c r="AB49" s="5">
        <v>0.13440108410516333</v>
      </c>
      <c r="AC49" s="5">
        <v>8.7915961444933299E-2</v>
      </c>
      <c r="AD49" s="5">
        <v>1.215259675301799</v>
      </c>
    </row>
    <row r="50" spans="1:30">
      <c r="A50">
        <v>49</v>
      </c>
      <c r="B50">
        <v>49</v>
      </c>
      <c r="C50">
        <v>980051</v>
      </c>
      <c r="D50" s="2">
        <v>41645.75405625</v>
      </c>
      <c r="E50">
        <v>71.88</v>
      </c>
      <c r="F50">
        <v>35.94</v>
      </c>
      <c r="G50">
        <v>-45</v>
      </c>
      <c r="H50">
        <v>-90.2</v>
      </c>
      <c r="I50">
        <f t="shared" si="3"/>
        <v>17</v>
      </c>
      <c r="J50">
        <v>-22.95</v>
      </c>
      <c r="K50">
        <v>-20.486999999999998</v>
      </c>
      <c r="L50">
        <v>-24</v>
      </c>
      <c r="M50">
        <f t="shared" si="2"/>
        <v>0</v>
      </c>
      <c r="N50" t="s">
        <v>120</v>
      </c>
      <c r="O50">
        <v>32</v>
      </c>
      <c r="P50">
        <v>800000</v>
      </c>
      <c r="Q50">
        <v>4026</v>
      </c>
      <c r="R50">
        <v>803</v>
      </c>
      <c r="S50">
        <v>426</v>
      </c>
      <c r="T50" s="5">
        <v>2.7154849506687784</v>
      </c>
      <c r="U50" s="5">
        <v>0.199020177655577</v>
      </c>
      <c r="V50" s="5">
        <v>-90.305076657070586</v>
      </c>
      <c r="W50" s="5">
        <v>3.0697897809593609E-2</v>
      </c>
      <c r="X50" s="5">
        <v>0.89959619721931983</v>
      </c>
      <c r="Y50" s="5">
        <v>9.1126699774779885E-2</v>
      </c>
      <c r="Z50" s="5">
        <v>6.0473762550194996</v>
      </c>
      <c r="AA50" s="5">
        <v>0.22023179423095862</v>
      </c>
      <c r="AB50" s="5">
        <v>0.42557400851754096</v>
      </c>
      <c r="AC50" s="5">
        <v>9.4727541941125801E-2</v>
      </c>
      <c r="AD50" s="5">
        <v>1.0712381565182938</v>
      </c>
    </row>
    <row r="51" spans="1:30">
      <c r="A51">
        <v>50</v>
      </c>
      <c r="B51">
        <v>50</v>
      </c>
      <c r="C51">
        <v>980051</v>
      </c>
      <c r="D51" s="2">
        <v>41645.800763310188</v>
      </c>
      <c r="E51">
        <v>71.88</v>
      </c>
      <c r="F51">
        <v>35.94</v>
      </c>
      <c r="G51">
        <v>-45</v>
      </c>
      <c r="H51">
        <v>-90.2</v>
      </c>
      <c r="I51">
        <f t="shared" si="3"/>
        <v>17</v>
      </c>
      <c r="J51">
        <v>-22.95</v>
      </c>
      <c r="K51">
        <v>-24</v>
      </c>
      <c r="L51">
        <v>-24</v>
      </c>
      <c r="M51">
        <f t="shared" si="2"/>
        <v>0</v>
      </c>
      <c r="N51" t="s">
        <v>120</v>
      </c>
      <c r="O51">
        <v>32</v>
      </c>
      <c r="P51">
        <v>1000</v>
      </c>
      <c r="Q51">
        <v>5</v>
      </c>
      <c r="R51">
        <v>2</v>
      </c>
      <c r="S51">
        <v>0</v>
      </c>
      <c r="T51" t="s">
        <v>189</v>
      </c>
    </row>
    <row r="52" spans="1:30">
      <c r="A52">
        <v>51</v>
      </c>
      <c r="B52">
        <v>51</v>
      </c>
      <c r="C52">
        <v>980051</v>
      </c>
      <c r="D52" s="2">
        <v>41645.800923495372</v>
      </c>
      <c r="E52">
        <v>71.88</v>
      </c>
      <c r="F52">
        <v>35.94</v>
      </c>
      <c r="G52">
        <v>-45</v>
      </c>
      <c r="H52">
        <v>-90.2</v>
      </c>
      <c r="I52">
        <f t="shared" ref="I52:I58" si="4" xml:space="preserve">  13</f>
        <v>13</v>
      </c>
      <c r="J52">
        <v>-22.95</v>
      </c>
      <c r="K52">
        <v>-23.114000000000001</v>
      </c>
      <c r="L52">
        <v>0</v>
      </c>
      <c r="M52">
        <f t="shared" si="2"/>
        <v>0</v>
      </c>
      <c r="N52" t="s">
        <v>120</v>
      </c>
      <c r="O52">
        <v>32</v>
      </c>
      <c r="P52">
        <v>800000</v>
      </c>
      <c r="Q52">
        <v>4029</v>
      </c>
      <c r="R52">
        <v>781</v>
      </c>
      <c r="S52">
        <v>379</v>
      </c>
      <c r="T52" s="5">
        <v>2.5507768610715473</v>
      </c>
      <c r="U52" s="5">
        <v>0.20547334807261125</v>
      </c>
      <c r="V52" s="5">
        <v>-90.093532274375363</v>
      </c>
      <c r="W52" s="5">
        <v>3.7656971228387355E-2</v>
      </c>
      <c r="X52" s="5">
        <v>0.97155472756335604</v>
      </c>
      <c r="Y52" s="5">
        <v>0.10616156128898073</v>
      </c>
      <c r="Z52" s="5">
        <v>6.7341182525163257</v>
      </c>
      <c r="AA52" s="5">
        <v>0.20041906638260987</v>
      </c>
      <c r="AB52" s="5">
        <v>0.3815220487184765</v>
      </c>
      <c r="AC52" s="5">
        <v>9.1565907680541431E-2</v>
      </c>
      <c r="AD52" s="5">
        <v>1.0958550300371872</v>
      </c>
    </row>
    <row r="53" spans="1:30">
      <c r="A53">
        <v>52</v>
      </c>
      <c r="B53">
        <v>52</v>
      </c>
      <c r="C53">
        <v>980051</v>
      </c>
      <c r="D53" s="2">
        <v>41645.847751851848</v>
      </c>
      <c r="E53">
        <v>71.88</v>
      </c>
      <c r="F53">
        <v>35.94</v>
      </c>
      <c r="G53">
        <v>-45</v>
      </c>
      <c r="H53">
        <v>-90.2</v>
      </c>
      <c r="I53">
        <f t="shared" si="4"/>
        <v>13</v>
      </c>
      <c r="J53">
        <v>-22.95</v>
      </c>
      <c r="K53">
        <v>-22.814</v>
      </c>
      <c r="L53">
        <v>0</v>
      </c>
      <c r="M53">
        <f t="shared" si="2"/>
        <v>0</v>
      </c>
      <c r="N53" t="s">
        <v>120</v>
      </c>
      <c r="O53">
        <v>32</v>
      </c>
      <c r="P53">
        <v>800000</v>
      </c>
      <c r="Q53">
        <v>3978</v>
      </c>
      <c r="R53">
        <v>778</v>
      </c>
      <c r="S53">
        <v>437</v>
      </c>
      <c r="T53" s="5">
        <v>2.8860713779722893</v>
      </c>
      <c r="U53" s="5">
        <v>0.2769608133407912</v>
      </c>
      <c r="V53" s="5">
        <v>-90.088812277995132</v>
      </c>
      <c r="W53" s="5">
        <v>5.2348227622337172E-2</v>
      </c>
      <c r="X53" s="5">
        <v>1.1594044046186824</v>
      </c>
      <c r="Y53" s="5">
        <v>0.16092375865459108</v>
      </c>
      <c r="Z53" s="5">
        <v>7.6082021205704704</v>
      </c>
      <c r="AA53" s="5">
        <v>0.33284046718184856</v>
      </c>
      <c r="AB53" s="5">
        <v>0.56252974283395307</v>
      </c>
      <c r="AC53" s="5">
        <v>0.13435859959783428</v>
      </c>
      <c r="AD53" s="5">
        <v>1.2131000736062987</v>
      </c>
    </row>
    <row r="54" spans="1:30">
      <c r="A54">
        <v>53</v>
      </c>
      <c r="B54">
        <v>53</v>
      </c>
      <c r="C54">
        <v>980051</v>
      </c>
      <c r="D54" s="2">
        <v>41645.893884143516</v>
      </c>
      <c r="E54">
        <v>71.88</v>
      </c>
      <c r="F54">
        <v>35.94</v>
      </c>
      <c r="G54">
        <v>-45</v>
      </c>
      <c r="H54">
        <v>-90.2</v>
      </c>
      <c r="I54">
        <f t="shared" si="4"/>
        <v>13</v>
      </c>
      <c r="J54">
        <v>-22.95</v>
      </c>
      <c r="K54">
        <v>-22.513999999999999</v>
      </c>
      <c r="L54">
        <v>0</v>
      </c>
      <c r="M54">
        <f t="shared" si="2"/>
        <v>0</v>
      </c>
      <c r="N54" t="s">
        <v>120</v>
      </c>
      <c r="O54">
        <v>32</v>
      </c>
      <c r="P54">
        <v>800000</v>
      </c>
      <c r="Q54">
        <v>4010</v>
      </c>
      <c r="R54">
        <v>776</v>
      </c>
      <c r="S54">
        <v>448</v>
      </c>
      <c r="T54" s="5">
        <v>2.566027571895142</v>
      </c>
      <c r="U54" s="5">
        <v>0.2482987743013492</v>
      </c>
      <c r="V54" s="5">
        <v>-90.076187657000375</v>
      </c>
      <c r="W54" s="5">
        <v>5.3800709883883489E-2</v>
      </c>
      <c r="X54" s="5">
        <v>1.201279398663234</v>
      </c>
      <c r="Y54" s="5">
        <v>0.17074807514496501</v>
      </c>
      <c r="Z54" s="5">
        <v>7.9973018373765123</v>
      </c>
      <c r="AA54" s="5">
        <v>0.30887880781395943</v>
      </c>
      <c r="AB54" s="5">
        <v>0.58831061862034528</v>
      </c>
      <c r="AC54" s="5">
        <v>0.12155905557844524</v>
      </c>
      <c r="AD54" s="5">
        <v>1.0270389262668185</v>
      </c>
    </row>
    <row r="55" spans="1:30">
      <c r="A55">
        <v>54</v>
      </c>
      <c r="B55">
        <v>54</v>
      </c>
      <c r="C55">
        <v>980051</v>
      </c>
      <c r="D55" s="2">
        <v>41645.940391435186</v>
      </c>
      <c r="E55">
        <v>71.88</v>
      </c>
      <c r="F55">
        <v>35.94</v>
      </c>
      <c r="G55">
        <v>-45</v>
      </c>
      <c r="H55">
        <v>-90.2</v>
      </c>
      <c r="I55">
        <f t="shared" si="4"/>
        <v>13</v>
      </c>
      <c r="J55">
        <v>-22.95</v>
      </c>
      <c r="K55">
        <v>-22.213999999999999</v>
      </c>
      <c r="L55">
        <v>0</v>
      </c>
      <c r="M55">
        <f t="shared" si="2"/>
        <v>0</v>
      </c>
      <c r="N55" t="s">
        <v>120</v>
      </c>
      <c r="O55">
        <v>32</v>
      </c>
      <c r="P55">
        <v>800000</v>
      </c>
      <c r="Q55">
        <v>4060</v>
      </c>
      <c r="R55">
        <v>752</v>
      </c>
      <c r="S55">
        <v>373</v>
      </c>
      <c r="T55" s="5">
        <v>2.025704964863257</v>
      </c>
      <c r="U55" s="5">
        <v>0.15449101630953868</v>
      </c>
      <c r="V55" s="5">
        <v>-90.059618545599392</v>
      </c>
      <c r="W55" s="5">
        <v>3.5072469002437053E-2</v>
      </c>
      <c r="X55" s="5">
        <v>0.95205266793527377</v>
      </c>
      <c r="Y55" s="5">
        <v>9.8443139094439275E-2</v>
      </c>
      <c r="Z55" s="5">
        <v>6.8815886269049207</v>
      </c>
      <c r="AA55" s="5">
        <v>0.14508465297834511</v>
      </c>
      <c r="AB55" s="5">
        <v>0.31483203765235168</v>
      </c>
      <c r="AC55" s="5">
        <v>6.8500670331959404E-2</v>
      </c>
      <c r="AD55" s="5">
        <v>0.84520984991806047</v>
      </c>
    </row>
    <row r="56" spans="1:30">
      <c r="A56">
        <v>55</v>
      </c>
      <c r="B56">
        <v>55</v>
      </c>
      <c r="C56">
        <v>980051</v>
      </c>
      <c r="D56" s="2">
        <v>41645.9874724537</v>
      </c>
      <c r="E56">
        <v>71.88</v>
      </c>
      <c r="F56">
        <v>35.94</v>
      </c>
      <c r="G56">
        <v>-45</v>
      </c>
      <c r="H56">
        <v>-90.2</v>
      </c>
      <c r="I56">
        <f t="shared" si="4"/>
        <v>13</v>
      </c>
      <c r="J56">
        <v>-22.95</v>
      </c>
      <c r="K56">
        <v>-21.914000000000001</v>
      </c>
      <c r="L56">
        <v>0</v>
      </c>
      <c r="M56">
        <f t="shared" si="2"/>
        <v>0</v>
      </c>
      <c r="N56" t="s">
        <v>120</v>
      </c>
      <c r="O56">
        <v>32</v>
      </c>
      <c r="P56">
        <v>800000</v>
      </c>
      <c r="Q56">
        <v>4079</v>
      </c>
      <c r="R56">
        <v>743</v>
      </c>
      <c r="S56">
        <v>416</v>
      </c>
      <c r="T56" s="5">
        <v>2.1179071439537793</v>
      </c>
      <c r="U56" s="5">
        <v>0.2041548116064312</v>
      </c>
      <c r="V56" s="5">
        <v>-90.04367910677847</v>
      </c>
      <c r="W56" s="5">
        <v>4.518487543056747E-2</v>
      </c>
      <c r="X56" s="5">
        <v>0.9732473875207811</v>
      </c>
      <c r="Y56" s="5">
        <v>0.12664169125969146</v>
      </c>
      <c r="Z56" s="5">
        <v>6.9128715847296975</v>
      </c>
      <c r="AA56" s="5">
        <v>0.19233306453216628</v>
      </c>
      <c r="AB56" s="5">
        <v>0.31740323237231566</v>
      </c>
      <c r="AC56" s="5">
        <v>9.0784136002172278E-2</v>
      </c>
      <c r="AD56" s="5">
        <v>1.101395413089816</v>
      </c>
    </row>
    <row r="57" spans="1:30">
      <c r="A57">
        <v>56</v>
      </c>
      <c r="B57">
        <v>56</v>
      </c>
      <c r="C57">
        <v>980051</v>
      </c>
      <c r="D57" s="2">
        <v>41646.034773263891</v>
      </c>
      <c r="E57">
        <v>71.88</v>
      </c>
      <c r="F57">
        <v>35.94</v>
      </c>
      <c r="G57">
        <v>-45</v>
      </c>
      <c r="H57">
        <v>-90.2</v>
      </c>
      <c r="I57">
        <f t="shared" si="4"/>
        <v>13</v>
      </c>
      <c r="J57">
        <v>-22.95</v>
      </c>
      <c r="K57">
        <v>-21.614000000000001</v>
      </c>
      <c r="L57">
        <v>0</v>
      </c>
      <c r="M57">
        <f t="shared" si="2"/>
        <v>0</v>
      </c>
      <c r="N57" t="s">
        <v>120</v>
      </c>
      <c r="O57">
        <v>32</v>
      </c>
      <c r="P57">
        <v>800000</v>
      </c>
      <c r="Q57">
        <v>4059</v>
      </c>
      <c r="R57">
        <v>751</v>
      </c>
      <c r="S57">
        <v>435</v>
      </c>
      <c r="T57" s="5">
        <v>2.763951066867119</v>
      </c>
      <c r="U57" s="5">
        <v>0.19932603665598395</v>
      </c>
      <c r="V57" s="5">
        <v>-90.085452828767743</v>
      </c>
      <c r="W57" s="5">
        <v>3.9522037777961087E-2</v>
      </c>
      <c r="X57" s="5">
        <v>1.1636907233926177</v>
      </c>
      <c r="Y57" s="5">
        <v>0.12252401899578334</v>
      </c>
      <c r="Z57" s="5">
        <v>8.0711378879732667</v>
      </c>
      <c r="AA57" s="5">
        <v>0.24347793501053591</v>
      </c>
      <c r="AB57" s="5">
        <v>0.40913469300695371</v>
      </c>
      <c r="AC57" s="5">
        <v>9.7343636205519474E-2</v>
      </c>
      <c r="AD57" s="5">
        <v>0.8586603104036753</v>
      </c>
    </row>
    <row r="58" spans="1:30">
      <c r="A58">
        <v>57</v>
      </c>
      <c r="B58">
        <v>57</v>
      </c>
      <c r="C58">
        <v>980051</v>
      </c>
      <c r="D58" s="2">
        <v>41646.081848148147</v>
      </c>
      <c r="E58">
        <v>71.88</v>
      </c>
      <c r="F58">
        <v>35.94</v>
      </c>
      <c r="G58">
        <v>-45</v>
      </c>
      <c r="H58">
        <v>-90.2</v>
      </c>
      <c r="I58">
        <f t="shared" si="4"/>
        <v>13</v>
      </c>
      <c r="J58">
        <v>-22.95</v>
      </c>
      <c r="K58">
        <v>-21.314</v>
      </c>
      <c r="L58">
        <v>0</v>
      </c>
      <c r="M58">
        <f t="shared" si="2"/>
        <v>0</v>
      </c>
      <c r="N58" t="s">
        <v>120</v>
      </c>
      <c r="O58">
        <v>32</v>
      </c>
      <c r="P58">
        <v>800000</v>
      </c>
      <c r="Q58">
        <v>4027</v>
      </c>
      <c r="R58">
        <v>752</v>
      </c>
      <c r="S58">
        <v>458</v>
      </c>
      <c r="T58" s="5">
        <v>2.518636215067537</v>
      </c>
      <c r="U58" s="5">
        <v>0.19275574395376222</v>
      </c>
      <c r="V58" s="5">
        <v>-90.056166088214596</v>
      </c>
      <c r="W58" s="5">
        <v>3.6810153395703343E-2</v>
      </c>
      <c r="X58" s="5">
        <v>0.98987947278026034</v>
      </c>
      <c r="Y58" s="5">
        <v>0.10387092122872989</v>
      </c>
      <c r="Z58" s="5">
        <v>6.9635387655593526</v>
      </c>
      <c r="AA58" s="5">
        <v>0.18827365303123508</v>
      </c>
      <c r="AB58" s="5">
        <v>0.25018349186830352</v>
      </c>
      <c r="AC58" s="5">
        <v>8.665277101762682E-2</v>
      </c>
      <c r="AD58" s="5">
        <v>1.0225812864862105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50"/>
  <sheetViews>
    <sheetView tabSelected="1" workbookViewId="0">
      <selection activeCell="O2817" sqref="O2817"/>
    </sheetView>
  </sheetViews>
  <sheetFormatPr defaultRowHeight="15"/>
  <sheetData>
    <row r="1" spans="1:2">
      <c r="A1" t="s">
        <v>139</v>
      </c>
      <c r="B1">
        <v>43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123</v>
      </c>
      <c r="B18" t="s">
        <v>102</v>
      </c>
      <c r="C18" t="s">
        <v>105</v>
      </c>
      <c r="D18" t="s">
        <v>122</v>
      </c>
      <c r="E18" t="s">
        <v>121</v>
      </c>
      <c r="F18" t="s">
        <v>142</v>
      </c>
    </row>
    <row r="19" spans="1:10">
      <c r="A19">
        <v>1</v>
      </c>
      <c r="B19">
        <v>-91.947999999999993</v>
      </c>
      <c r="C19">
        <v>3922</v>
      </c>
      <c r="D19">
        <v>800000</v>
      </c>
      <c r="E19">
        <v>391</v>
      </c>
      <c r="F19" s="3"/>
      <c r="J19" t="s">
        <v>141</v>
      </c>
    </row>
    <row r="20" spans="1:10">
      <c r="A20">
        <v>2</v>
      </c>
      <c r="B20">
        <v>-91.838999999999999</v>
      </c>
      <c r="C20">
        <v>3922</v>
      </c>
      <c r="D20">
        <v>800000</v>
      </c>
      <c r="E20">
        <v>456</v>
      </c>
      <c r="F20" s="3"/>
    </row>
    <row r="21" spans="1:10">
      <c r="A21">
        <v>3</v>
      </c>
      <c r="B21">
        <v>-91.724000000000004</v>
      </c>
      <c r="C21">
        <v>3922</v>
      </c>
      <c r="D21">
        <v>800000</v>
      </c>
      <c r="E21">
        <v>403</v>
      </c>
      <c r="F21" s="3"/>
    </row>
    <row r="22" spans="1:10">
      <c r="A22">
        <v>4</v>
      </c>
      <c r="B22">
        <v>-91.611999999999995</v>
      </c>
      <c r="C22">
        <v>3922</v>
      </c>
      <c r="D22">
        <v>800000</v>
      </c>
      <c r="E22">
        <v>496</v>
      </c>
      <c r="F22" s="3"/>
    </row>
    <row r="23" spans="1:10">
      <c r="A23">
        <v>5</v>
      </c>
      <c r="B23">
        <v>-91.5</v>
      </c>
      <c r="C23">
        <v>3922</v>
      </c>
      <c r="D23">
        <v>800000</v>
      </c>
      <c r="E23">
        <v>447</v>
      </c>
      <c r="F23" s="3"/>
    </row>
    <row r="24" spans="1:10">
      <c r="A24">
        <v>6</v>
      </c>
      <c r="B24">
        <v>-91.394000000000005</v>
      </c>
      <c r="C24">
        <v>3922</v>
      </c>
      <c r="D24">
        <v>800000</v>
      </c>
      <c r="E24">
        <v>510</v>
      </c>
      <c r="F24" s="3">
        <v>511.87115441075218</v>
      </c>
    </row>
    <row r="25" spans="1:10">
      <c r="A25">
        <v>7</v>
      </c>
      <c r="B25">
        <v>-91.281000000000006</v>
      </c>
      <c r="C25">
        <v>3922</v>
      </c>
      <c r="D25">
        <v>800000</v>
      </c>
      <c r="E25">
        <v>502</v>
      </c>
      <c r="F25" s="3">
        <v>525.36316665857032</v>
      </c>
    </row>
    <row r="26" spans="1:10">
      <c r="A26">
        <v>8</v>
      </c>
      <c r="B26">
        <v>-91.165000000000006</v>
      </c>
      <c r="C26">
        <v>3922</v>
      </c>
      <c r="D26">
        <v>800000</v>
      </c>
      <c r="E26">
        <v>553</v>
      </c>
      <c r="F26" s="3">
        <v>546.47220895813609</v>
      </c>
    </row>
    <row r="27" spans="1:10">
      <c r="A27">
        <v>9</v>
      </c>
      <c r="B27">
        <v>-91.049000000000007</v>
      </c>
      <c r="C27">
        <v>3922</v>
      </c>
      <c r="D27">
        <v>800000</v>
      </c>
      <c r="E27">
        <v>569</v>
      </c>
      <c r="F27" s="3">
        <v>577.58471030717112</v>
      </c>
    </row>
    <row r="28" spans="1:10">
      <c r="A28">
        <v>10</v>
      </c>
      <c r="B28">
        <v>-90.933999999999997</v>
      </c>
      <c r="C28">
        <v>3922</v>
      </c>
      <c r="D28">
        <v>800000</v>
      </c>
      <c r="E28">
        <v>636</v>
      </c>
      <c r="F28" s="3">
        <v>619.56109189715971</v>
      </c>
    </row>
    <row r="29" spans="1:10">
      <c r="A29">
        <v>11</v>
      </c>
      <c r="B29">
        <v>-90.823999999999998</v>
      </c>
      <c r="C29">
        <v>3922</v>
      </c>
      <c r="D29">
        <v>800000</v>
      </c>
      <c r="E29">
        <v>698</v>
      </c>
      <c r="F29" s="3">
        <v>668.53994386161207</v>
      </c>
    </row>
    <row r="30" spans="1:10">
      <c r="A30">
        <v>12</v>
      </c>
      <c r="B30">
        <v>-90.709000000000003</v>
      </c>
      <c r="C30">
        <v>3922</v>
      </c>
      <c r="D30">
        <v>800000</v>
      </c>
      <c r="E30">
        <v>677</v>
      </c>
      <c r="F30" s="3">
        <v>723.57666621536714</v>
      </c>
    </row>
    <row r="31" spans="1:10">
      <c r="A31">
        <v>13</v>
      </c>
      <c r="B31">
        <v>-90.594999999999999</v>
      </c>
      <c r="C31">
        <v>3922</v>
      </c>
      <c r="D31">
        <v>800000</v>
      </c>
      <c r="E31">
        <v>779</v>
      </c>
      <c r="F31" s="3">
        <v>773.24363649386044</v>
      </c>
    </row>
    <row r="32" spans="1:10">
      <c r="A32">
        <v>14</v>
      </c>
      <c r="B32">
        <v>-90.486999999999995</v>
      </c>
      <c r="C32">
        <v>3922</v>
      </c>
      <c r="D32">
        <v>800000</v>
      </c>
      <c r="E32">
        <v>809</v>
      </c>
      <c r="F32" s="3">
        <v>806.83744381517158</v>
      </c>
    </row>
    <row r="33" spans="1:6">
      <c r="A33">
        <v>15</v>
      </c>
      <c r="B33">
        <v>-90.372</v>
      </c>
      <c r="C33">
        <v>3922</v>
      </c>
      <c r="D33">
        <v>800000</v>
      </c>
      <c r="E33">
        <v>840</v>
      </c>
      <c r="F33" s="3">
        <v>820.84406115864851</v>
      </c>
    </row>
    <row r="34" spans="1:6">
      <c r="A34">
        <v>16</v>
      </c>
      <c r="B34">
        <v>-90.256</v>
      </c>
      <c r="C34">
        <v>3922</v>
      </c>
      <c r="D34">
        <v>800000</v>
      </c>
      <c r="E34">
        <v>817</v>
      </c>
      <c r="F34" s="3">
        <v>809.86272591007969</v>
      </c>
    </row>
    <row r="35" spans="1:6">
      <c r="A35">
        <v>17</v>
      </c>
      <c r="B35">
        <v>-90.14</v>
      </c>
      <c r="C35">
        <v>3922</v>
      </c>
      <c r="D35">
        <v>800000</v>
      </c>
      <c r="E35">
        <v>772</v>
      </c>
      <c r="F35" s="3">
        <v>777.76770430495287</v>
      </c>
    </row>
    <row r="36" spans="1:6">
      <c r="A36">
        <v>18</v>
      </c>
      <c r="B36">
        <v>-90.025000000000006</v>
      </c>
      <c r="C36">
        <v>3922</v>
      </c>
      <c r="D36">
        <v>800000</v>
      </c>
      <c r="E36">
        <v>735</v>
      </c>
      <c r="F36" s="3">
        <v>733.9890565469459</v>
      </c>
    </row>
    <row r="37" spans="1:6">
      <c r="A37">
        <v>19</v>
      </c>
      <c r="B37">
        <v>-89.918999999999997</v>
      </c>
      <c r="C37">
        <v>3922</v>
      </c>
      <c r="D37">
        <v>800000</v>
      </c>
      <c r="E37">
        <v>665</v>
      </c>
      <c r="F37" s="3">
        <v>691.85416567282391</v>
      </c>
    </row>
    <row r="38" spans="1:6">
      <c r="A38">
        <v>20</v>
      </c>
      <c r="B38">
        <v>-89.805999999999997</v>
      </c>
      <c r="C38">
        <v>3922</v>
      </c>
      <c r="D38">
        <v>800000</v>
      </c>
      <c r="E38">
        <v>652</v>
      </c>
      <c r="F38" s="3">
        <v>652.47216601082005</v>
      </c>
    </row>
    <row r="39" spans="1:6">
      <c r="A39">
        <v>21</v>
      </c>
      <c r="B39">
        <v>-89.691000000000003</v>
      </c>
      <c r="C39">
        <v>3922</v>
      </c>
      <c r="D39">
        <v>800000</v>
      </c>
      <c r="E39">
        <v>626</v>
      </c>
      <c r="F39" s="3">
        <v>622.53477859241366</v>
      </c>
    </row>
    <row r="40" spans="1:6">
      <c r="A40">
        <v>22</v>
      </c>
      <c r="B40">
        <v>-89.576999999999998</v>
      </c>
      <c r="C40">
        <v>3922</v>
      </c>
      <c r="D40">
        <v>800000</v>
      </c>
      <c r="E40">
        <v>613</v>
      </c>
      <c r="F40" s="3">
        <v>603.69561412513224</v>
      </c>
    </row>
    <row r="41" spans="1:6">
      <c r="A41">
        <v>23</v>
      </c>
      <c r="B41">
        <v>-89.457999999999998</v>
      </c>
      <c r="C41">
        <v>3922</v>
      </c>
      <c r="D41">
        <v>800000</v>
      </c>
      <c r="E41">
        <v>626</v>
      </c>
      <c r="F41" s="3">
        <v>593.6691226145872</v>
      </c>
    </row>
    <row r="42" spans="1:6">
      <c r="A42">
        <v>24</v>
      </c>
      <c r="B42">
        <v>-89.341999999999999</v>
      </c>
      <c r="C42">
        <v>3922</v>
      </c>
      <c r="D42">
        <v>800000</v>
      </c>
      <c r="E42">
        <v>620</v>
      </c>
      <c r="F42" s="3">
        <v>590.53442172443783</v>
      </c>
    </row>
    <row r="43" spans="1:6">
      <c r="A43">
        <v>25</v>
      </c>
      <c r="B43">
        <v>-89.234999999999999</v>
      </c>
      <c r="C43">
        <v>3922</v>
      </c>
      <c r="D43">
        <v>800000</v>
      </c>
      <c r="E43">
        <v>567</v>
      </c>
      <c r="F43" s="3">
        <v>591.19237259695751</v>
      </c>
    </row>
    <row r="44" spans="1:6">
      <c r="A44">
        <v>26</v>
      </c>
      <c r="B44">
        <v>-89.13</v>
      </c>
      <c r="C44">
        <v>3922</v>
      </c>
      <c r="D44">
        <v>800000</v>
      </c>
      <c r="E44">
        <v>681</v>
      </c>
      <c r="F44" s="3">
        <v>593.66752066291792</v>
      </c>
    </row>
    <row r="45" spans="1:6">
      <c r="A45">
        <v>27</v>
      </c>
      <c r="B45">
        <v>-89.016000000000005</v>
      </c>
      <c r="C45">
        <v>3922</v>
      </c>
      <c r="D45">
        <v>800000</v>
      </c>
      <c r="E45">
        <v>571</v>
      </c>
      <c r="F45" s="3">
        <v>597.38158427751898</v>
      </c>
    </row>
    <row r="46" spans="1:6">
      <c r="A46">
        <v>28</v>
      </c>
      <c r="B46">
        <v>-88.896000000000001</v>
      </c>
      <c r="C46">
        <v>3922</v>
      </c>
      <c r="D46">
        <v>800000</v>
      </c>
      <c r="E46">
        <v>603</v>
      </c>
      <c r="F46" s="3">
        <v>601.79926924986637</v>
      </c>
    </row>
    <row r="47" spans="1:6">
      <c r="A47">
        <v>29</v>
      </c>
      <c r="B47">
        <v>-88.790999999999997</v>
      </c>
      <c r="C47">
        <v>3922</v>
      </c>
      <c r="D47">
        <v>800000</v>
      </c>
      <c r="E47">
        <v>606</v>
      </c>
      <c r="F47" s="3">
        <v>605.83243111351567</v>
      </c>
    </row>
    <row r="48" spans="1:6">
      <c r="A48">
        <v>30</v>
      </c>
      <c r="B48">
        <v>-88.671999999999997</v>
      </c>
      <c r="C48">
        <v>3922</v>
      </c>
      <c r="D48">
        <v>800000</v>
      </c>
      <c r="E48">
        <v>583</v>
      </c>
      <c r="F48" s="3">
        <v>610.46945643080244</v>
      </c>
    </row>
    <row r="49" spans="1:6">
      <c r="A49">
        <v>31</v>
      </c>
      <c r="B49">
        <v>-88.56</v>
      </c>
      <c r="C49">
        <v>3922</v>
      </c>
      <c r="D49">
        <v>800000</v>
      </c>
      <c r="E49">
        <v>583</v>
      </c>
      <c r="F49" s="3">
        <v>614.85472715454409</v>
      </c>
    </row>
    <row r="50" spans="1:6">
      <c r="A50">
        <v>32</v>
      </c>
      <c r="B50">
        <v>-88.451999999999998</v>
      </c>
      <c r="C50">
        <v>3922</v>
      </c>
      <c r="D50">
        <v>800000</v>
      </c>
      <c r="E50">
        <v>605</v>
      </c>
      <c r="F50" s="3"/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123</v>
      </c>
      <c r="B68" t="s">
        <v>102</v>
      </c>
      <c r="C68" t="s">
        <v>105</v>
      </c>
      <c r="D68" t="s">
        <v>122</v>
      </c>
      <c r="E68" t="s">
        <v>121</v>
      </c>
      <c r="F68" t="s">
        <v>142</v>
      </c>
    </row>
    <row r="69" spans="1:10">
      <c r="A69">
        <v>1</v>
      </c>
      <c r="B69">
        <v>-91.947999999999993</v>
      </c>
      <c r="C69">
        <v>3906</v>
      </c>
      <c r="D69">
        <v>800000</v>
      </c>
      <c r="E69">
        <v>448</v>
      </c>
      <c r="F69" s="3"/>
      <c r="J69" t="s">
        <v>154</v>
      </c>
    </row>
    <row r="70" spans="1:10">
      <c r="A70">
        <v>2</v>
      </c>
      <c r="B70">
        <v>-91.838999999999999</v>
      </c>
      <c r="C70">
        <v>3906</v>
      </c>
      <c r="D70">
        <v>800000</v>
      </c>
      <c r="E70">
        <v>413</v>
      </c>
      <c r="F70" s="3"/>
    </row>
    <row r="71" spans="1:10">
      <c r="A71">
        <v>3</v>
      </c>
      <c r="B71">
        <v>-91.724000000000004</v>
      </c>
      <c r="C71">
        <v>3906</v>
      </c>
      <c r="D71">
        <v>800000</v>
      </c>
      <c r="E71">
        <v>413</v>
      </c>
      <c r="F71" s="3"/>
    </row>
    <row r="72" spans="1:10">
      <c r="A72">
        <v>4</v>
      </c>
      <c r="B72">
        <v>-91.611999999999995</v>
      </c>
      <c r="C72">
        <v>3906</v>
      </c>
      <c r="D72">
        <v>800000</v>
      </c>
      <c r="E72">
        <v>474</v>
      </c>
      <c r="F72" s="3"/>
    </row>
    <row r="73" spans="1:10">
      <c r="A73">
        <v>5</v>
      </c>
      <c r="B73">
        <v>-91.5</v>
      </c>
      <c r="C73">
        <v>3906</v>
      </c>
      <c r="D73">
        <v>800000</v>
      </c>
      <c r="E73">
        <v>493</v>
      </c>
      <c r="F73" s="3"/>
    </row>
    <row r="74" spans="1:10">
      <c r="A74">
        <v>6</v>
      </c>
      <c r="B74">
        <v>-91.394000000000005</v>
      </c>
      <c r="C74">
        <v>3906</v>
      </c>
      <c r="D74">
        <v>800000</v>
      </c>
      <c r="E74">
        <v>463</v>
      </c>
      <c r="F74" s="3">
        <v>500.05484661592919</v>
      </c>
    </row>
    <row r="75" spans="1:10">
      <c r="A75">
        <v>7</v>
      </c>
      <c r="B75">
        <v>-91.281000000000006</v>
      </c>
      <c r="C75">
        <v>3906</v>
      </c>
      <c r="D75">
        <v>800000</v>
      </c>
      <c r="E75">
        <v>512</v>
      </c>
      <c r="F75" s="3">
        <v>509.3806526910592</v>
      </c>
    </row>
    <row r="76" spans="1:10">
      <c r="A76">
        <v>8</v>
      </c>
      <c r="B76">
        <v>-91.165000000000006</v>
      </c>
      <c r="C76">
        <v>3906</v>
      </c>
      <c r="D76">
        <v>800000</v>
      </c>
      <c r="E76">
        <v>570</v>
      </c>
      <c r="F76" s="3">
        <v>522.77864624734787</v>
      </c>
    </row>
    <row r="77" spans="1:10">
      <c r="A77">
        <v>9</v>
      </c>
      <c r="B77">
        <v>-91.049000000000007</v>
      </c>
      <c r="C77">
        <v>3906</v>
      </c>
      <c r="D77">
        <v>800000</v>
      </c>
      <c r="E77">
        <v>535</v>
      </c>
      <c r="F77" s="3">
        <v>541.91783204226738</v>
      </c>
    </row>
    <row r="78" spans="1:10">
      <c r="A78">
        <v>10</v>
      </c>
      <c r="B78">
        <v>-90.933999999999997</v>
      </c>
      <c r="C78">
        <v>3906</v>
      </c>
      <c r="D78">
        <v>800000</v>
      </c>
      <c r="E78">
        <v>595</v>
      </c>
      <c r="F78" s="3">
        <v>568.27429818782707</v>
      </c>
    </row>
    <row r="79" spans="1:10">
      <c r="A79">
        <v>11</v>
      </c>
      <c r="B79">
        <v>-90.823999999999998</v>
      </c>
      <c r="C79">
        <v>3906</v>
      </c>
      <c r="D79">
        <v>800000</v>
      </c>
      <c r="E79">
        <v>614</v>
      </c>
      <c r="F79" s="3">
        <v>601.10001796029439</v>
      </c>
    </row>
    <row r="80" spans="1:10">
      <c r="A80">
        <v>12</v>
      </c>
      <c r="B80">
        <v>-90.709000000000003</v>
      </c>
      <c r="C80">
        <v>3906</v>
      </c>
      <c r="D80">
        <v>800000</v>
      </c>
      <c r="E80">
        <v>597</v>
      </c>
      <c r="F80" s="3">
        <v>642.42024062579799</v>
      </c>
    </row>
    <row r="81" spans="1:6">
      <c r="A81">
        <v>13</v>
      </c>
      <c r="B81">
        <v>-90.594999999999999</v>
      </c>
      <c r="C81">
        <v>3906</v>
      </c>
      <c r="D81">
        <v>800000</v>
      </c>
      <c r="E81">
        <v>654</v>
      </c>
      <c r="F81" s="3">
        <v>687.15792374802777</v>
      </c>
    </row>
    <row r="82" spans="1:6">
      <c r="A82">
        <v>14</v>
      </c>
      <c r="B82">
        <v>-90.486999999999995</v>
      </c>
      <c r="C82">
        <v>3906</v>
      </c>
      <c r="D82">
        <v>800000</v>
      </c>
      <c r="E82">
        <v>736</v>
      </c>
      <c r="F82" s="3">
        <v>728.02130019223409</v>
      </c>
    </row>
    <row r="83" spans="1:6">
      <c r="A83">
        <v>15</v>
      </c>
      <c r="B83">
        <v>-90.372</v>
      </c>
      <c r="C83">
        <v>3906</v>
      </c>
      <c r="D83">
        <v>800000</v>
      </c>
      <c r="E83">
        <v>813</v>
      </c>
      <c r="F83" s="3">
        <v>763.44745915775513</v>
      </c>
    </row>
    <row r="84" spans="1:6">
      <c r="A84">
        <v>16</v>
      </c>
      <c r="B84">
        <v>-90.256</v>
      </c>
      <c r="C84">
        <v>3906</v>
      </c>
      <c r="D84">
        <v>800000</v>
      </c>
      <c r="E84">
        <v>794</v>
      </c>
      <c r="F84" s="3">
        <v>784.61671777315337</v>
      </c>
    </row>
    <row r="85" spans="1:6">
      <c r="A85">
        <v>17</v>
      </c>
      <c r="B85">
        <v>-90.14</v>
      </c>
      <c r="C85">
        <v>3906</v>
      </c>
      <c r="D85">
        <v>800000</v>
      </c>
      <c r="E85">
        <v>768</v>
      </c>
      <c r="F85" s="3">
        <v>787.58583515979262</v>
      </c>
    </row>
    <row r="86" spans="1:6">
      <c r="A86">
        <v>18</v>
      </c>
      <c r="B86">
        <v>-90.025000000000006</v>
      </c>
      <c r="C86">
        <v>3906</v>
      </c>
      <c r="D86">
        <v>800000</v>
      </c>
      <c r="E86">
        <v>800</v>
      </c>
      <c r="F86" s="3">
        <v>772.98979157654401</v>
      </c>
    </row>
    <row r="87" spans="1:6">
      <c r="A87">
        <v>19</v>
      </c>
      <c r="B87">
        <v>-89.918999999999997</v>
      </c>
      <c r="C87">
        <v>3906</v>
      </c>
      <c r="D87">
        <v>800000</v>
      </c>
      <c r="E87">
        <v>747</v>
      </c>
      <c r="F87" s="3">
        <v>747.64076663916671</v>
      </c>
    </row>
    <row r="88" spans="1:6">
      <c r="A88">
        <v>20</v>
      </c>
      <c r="B88">
        <v>-89.805999999999997</v>
      </c>
      <c r="C88">
        <v>3906</v>
      </c>
      <c r="D88">
        <v>800000</v>
      </c>
      <c r="E88">
        <v>680</v>
      </c>
      <c r="F88" s="3">
        <v>713.87409997480825</v>
      </c>
    </row>
    <row r="89" spans="1:6">
      <c r="A89">
        <v>21</v>
      </c>
      <c r="B89">
        <v>-89.691000000000003</v>
      </c>
      <c r="C89">
        <v>3906</v>
      </c>
      <c r="D89">
        <v>800000</v>
      </c>
      <c r="E89">
        <v>671</v>
      </c>
      <c r="F89" s="3">
        <v>678.83017017903535</v>
      </c>
    </row>
    <row r="90" spans="1:6">
      <c r="A90">
        <v>22</v>
      </c>
      <c r="B90">
        <v>-89.576999999999998</v>
      </c>
      <c r="C90">
        <v>3906</v>
      </c>
      <c r="D90">
        <v>800000</v>
      </c>
      <c r="E90">
        <v>618</v>
      </c>
      <c r="F90" s="3">
        <v>648.60996196533631</v>
      </c>
    </row>
    <row r="91" spans="1:6">
      <c r="A91">
        <v>23</v>
      </c>
      <c r="B91">
        <v>-89.457999999999998</v>
      </c>
      <c r="C91">
        <v>3906</v>
      </c>
      <c r="D91">
        <v>800000</v>
      </c>
      <c r="E91">
        <v>645</v>
      </c>
      <c r="F91" s="3">
        <v>624.94411204028449</v>
      </c>
    </row>
    <row r="92" spans="1:6">
      <c r="A92">
        <v>24</v>
      </c>
      <c r="B92">
        <v>-89.341999999999999</v>
      </c>
      <c r="C92">
        <v>3906</v>
      </c>
      <c r="D92">
        <v>800000</v>
      </c>
      <c r="E92">
        <v>694</v>
      </c>
      <c r="F92" s="3">
        <v>610.1958067187993</v>
      </c>
    </row>
    <row r="93" spans="1:6">
      <c r="A93">
        <v>25</v>
      </c>
      <c r="B93">
        <v>-89.234999999999999</v>
      </c>
      <c r="C93">
        <v>3906</v>
      </c>
      <c r="D93">
        <v>800000</v>
      </c>
      <c r="E93">
        <v>634</v>
      </c>
      <c r="F93" s="3">
        <v>602.92374809159958</v>
      </c>
    </row>
    <row r="94" spans="1:6">
      <c r="A94">
        <v>26</v>
      </c>
      <c r="B94">
        <v>-89.13</v>
      </c>
      <c r="C94">
        <v>3906</v>
      </c>
      <c r="D94">
        <v>800000</v>
      </c>
      <c r="E94">
        <v>563</v>
      </c>
      <c r="F94" s="3">
        <v>600.26667130118381</v>
      </c>
    </row>
    <row r="95" spans="1:6">
      <c r="A95">
        <v>27</v>
      </c>
      <c r="B95">
        <v>-89.016000000000005</v>
      </c>
      <c r="C95">
        <v>3906</v>
      </c>
      <c r="D95">
        <v>800000</v>
      </c>
      <c r="E95">
        <v>599</v>
      </c>
      <c r="F95" s="3">
        <v>600.78845989498188</v>
      </c>
    </row>
    <row r="96" spans="1:6">
      <c r="A96">
        <v>28</v>
      </c>
      <c r="B96">
        <v>-88.896000000000001</v>
      </c>
      <c r="C96">
        <v>3906</v>
      </c>
      <c r="D96">
        <v>800000</v>
      </c>
      <c r="E96">
        <v>583</v>
      </c>
      <c r="F96" s="3">
        <v>603.6440612401658</v>
      </c>
    </row>
    <row r="97" spans="1:6">
      <c r="A97">
        <v>29</v>
      </c>
      <c r="B97">
        <v>-88.790999999999997</v>
      </c>
      <c r="C97">
        <v>3906</v>
      </c>
      <c r="D97">
        <v>800000</v>
      </c>
      <c r="E97">
        <v>626</v>
      </c>
      <c r="F97" s="3">
        <v>607.19674134806871</v>
      </c>
    </row>
    <row r="98" spans="1:6">
      <c r="A98">
        <v>30</v>
      </c>
      <c r="B98">
        <v>-88.671999999999997</v>
      </c>
      <c r="C98">
        <v>3906</v>
      </c>
      <c r="D98">
        <v>800000</v>
      </c>
      <c r="E98">
        <v>593</v>
      </c>
      <c r="F98" s="3">
        <v>611.80528383847661</v>
      </c>
    </row>
    <row r="99" spans="1:6">
      <c r="A99">
        <v>31</v>
      </c>
      <c r="B99">
        <v>-88.56</v>
      </c>
      <c r="C99">
        <v>3906</v>
      </c>
      <c r="D99">
        <v>800000</v>
      </c>
      <c r="E99">
        <v>611</v>
      </c>
      <c r="F99" s="3">
        <v>616.40095679166825</v>
      </c>
    </row>
    <row r="100" spans="1:6">
      <c r="A100">
        <v>32</v>
      </c>
      <c r="B100">
        <v>-88.451999999999998</v>
      </c>
      <c r="C100">
        <v>3906</v>
      </c>
      <c r="D100">
        <v>800000</v>
      </c>
      <c r="E100">
        <v>623</v>
      </c>
      <c r="F100" s="3"/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123</v>
      </c>
      <c r="B118" t="s">
        <v>102</v>
      </c>
      <c r="C118" t="s">
        <v>105</v>
      </c>
      <c r="D118" t="s">
        <v>122</v>
      </c>
      <c r="E118" t="s">
        <v>121</v>
      </c>
      <c r="F118" t="s">
        <v>142</v>
      </c>
    </row>
    <row r="119" spans="1:10">
      <c r="A119">
        <v>1</v>
      </c>
      <c r="B119">
        <v>-91.947999999999993</v>
      </c>
      <c r="C119">
        <v>3915</v>
      </c>
      <c r="D119">
        <v>800000</v>
      </c>
      <c r="E119">
        <v>438</v>
      </c>
      <c r="F119" s="3"/>
      <c r="J119" t="s">
        <v>155</v>
      </c>
    </row>
    <row r="120" spans="1:10">
      <c r="A120">
        <v>2</v>
      </c>
      <c r="B120">
        <v>-91.838999999999999</v>
      </c>
      <c r="C120">
        <v>3915</v>
      </c>
      <c r="D120">
        <v>800000</v>
      </c>
      <c r="E120">
        <v>411</v>
      </c>
      <c r="F120" s="3"/>
    </row>
    <row r="121" spans="1:10">
      <c r="A121">
        <v>3</v>
      </c>
      <c r="B121">
        <v>-91.724000000000004</v>
      </c>
      <c r="C121">
        <v>3915</v>
      </c>
      <c r="D121">
        <v>800000</v>
      </c>
      <c r="E121">
        <v>456</v>
      </c>
      <c r="F121" s="3"/>
    </row>
    <row r="122" spans="1:10">
      <c r="A122">
        <v>4</v>
      </c>
      <c r="B122">
        <v>-91.611999999999995</v>
      </c>
      <c r="C122">
        <v>3915</v>
      </c>
      <c r="D122">
        <v>800000</v>
      </c>
      <c r="E122">
        <v>453</v>
      </c>
      <c r="F122" s="3"/>
    </row>
    <row r="123" spans="1:10">
      <c r="A123">
        <v>5</v>
      </c>
      <c r="B123">
        <v>-91.5</v>
      </c>
      <c r="C123">
        <v>3915</v>
      </c>
      <c r="D123">
        <v>800000</v>
      </c>
      <c r="E123">
        <v>476</v>
      </c>
      <c r="F123" s="3"/>
    </row>
    <row r="124" spans="1:10">
      <c r="A124">
        <v>6</v>
      </c>
      <c r="B124">
        <v>-91.394000000000005</v>
      </c>
      <c r="C124">
        <v>3915</v>
      </c>
      <c r="D124">
        <v>800000</v>
      </c>
      <c r="E124">
        <v>537</v>
      </c>
      <c r="F124" s="3">
        <v>519.77272491730821</v>
      </c>
    </row>
    <row r="125" spans="1:10">
      <c r="A125">
        <v>7</v>
      </c>
      <c r="B125">
        <v>-91.281000000000006</v>
      </c>
      <c r="C125">
        <v>3915</v>
      </c>
      <c r="D125">
        <v>800000</v>
      </c>
      <c r="E125">
        <v>493</v>
      </c>
      <c r="F125" s="3">
        <v>525.25794261572241</v>
      </c>
    </row>
    <row r="126" spans="1:10">
      <c r="A126">
        <v>8</v>
      </c>
      <c r="B126">
        <v>-91.165000000000006</v>
      </c>
      <c r="C126">
        <v>3915</v>
      </c>
      <c r="D126">
        <v>800000</v>
      </c>
      <c r="E126">
        <v>546</v>
      </c>
      <c r="F126" s="3">
        <v>532.83192892877059</v>
      </c>
    </row>
    <row r="127" spans="1:10">
      <c r="A127">
        <v>9</v>
      </c>
      <c r="B127">
        <v>-91.049000000000007</v>
      </c>
      <c r="C127">
        <v>3915</v>
      </c>
      <c r="D127">
        <v>800000</v>
      </c>
      <c r="E127">
        <v>538</v>
      </c>
      <c r="F127" s="3">
        <v>544.16213281223315</v>
      </c>
    </row>
    <row r="128" spans="1:10">
      <c r="A128">
        <v>10</v>
      </c>
      <c r="B128">
        <v>-90.933999999999997</v>
      </c>
      <c r="C128">
        <v>3915</v>
      </c>
      <c r="D128">
        <v>800000</v>
      </c>
      <c r="E128">
        <v>571</v>
      </c>
      <c r="F128" s="3">
        <v>561.58869221012037</v>
      </c>
    </row>
    <row r="129" spans="1:6">
      <c r="A129">
        <v>11</v>
      </c>
      <c r="B129">
        <v>-90.823999999999998</v>
      </c>
      <c r="C129">
        <v>3915</v>
      </c>
      <c r="D129">
        <v>800000</v>
      </c>
      <c r="E129">
        <v>601</v>
      </c>
      <c r="F129" s="3">
        <v>586.48880143756071</v>
      </c>
    </row>
    <row r="130" spans="1:6">
      <c r="A130">
        <v>12</v>
      </c>
      <c r="B130">
        <v>-90.709000000000003</v>
      </c>
      <c r="C130">
        <v>3915</v>
      </c>
      <c r="D130">
        <v>800000</v>
      </c>
      <c r="E130">
        <v>596</v>
      </c>
      <c r="F130" s="3">
        <v>622.76069668783498</v>
      </c>
    </row>
    <row r="131" spans="1:6">
      <c r="A131">
        <v>13</v>
      </c>
      <c r="B131">
        <v>-90.594999999999999</v>
      </c>
      <c r="C131">
        <v>3915</v>
      </c>
      <c r="D131">
        <v>800000</v>
      </c>
      <c r="E131">
        <v>676</v>
      </c>
      <c r="F131" s="3">
        <v>668.2188638329626</v>
      </c>
    </row>
    <row r="132" spans="1:6">
      <c r="A132">
        <v>14</v>
      </c>
      <c r="B132">
        <v>-90.486999999999995</v>
      </c>
      <c r="C132">
        <v>3915</v>
      </c>
      <c r="D132">
        <v>800000</v>
      </c>
      <c r="E132">
        <v>696</v>
      </c>
      <c r="F132" s="3">
        <v>715.94264296884876</v>
      </c>
    </row>
    <row r="133" spans="1:6">
      <c r="A133">
        <v>15</v>
      </c>
      <c r="B133">
        <v>-90.372</v>
      </c>
      <c r="C133">
        <v>3915</v>
      </c>
      <c r="D133">
        <v>800000</v>
      </c>
      <c r="E133">
        <v>782</v>
      </c>
      <c r="F133" s="3">
        <v>763.89985818410241</v>
      </c>
    </row>
    <row r="134" spans="1:6">
      <c r="A134">
        <v>16</v>
      </c>
      <c r="B134">
        <v>-90.256</v>
      </c>
      <c r="C134">
        <v>3915</v>
      </c>
      <c r="D134">
        <v>800000</v>
      </c>
      <c r="E134">
        <v>806</v>
      </c>
      <c r="F134" s="3">
        <v>799.4107749106488</v>
      </c>
    </row>
    <row r="135" spans="1:6">
      <c r="A135">
        <v>17</v>
      </c>
      <c r="B135">
        <v>-90.14</v>
      </c>
      <c r="C135">
        <v>3915</v>
      </c>
      <c r="D135">
        <v>800000</v>
      </c>
      <c r="E135">
        <v>838</v>
      </c>
      <c r="F135" s="3">
        <v>813.76719606692984</v>
      </c>
    </row>
    <row r="136" spans="1:6">
      <c r="A136">
        <v>18</v>
      </c>
      <c r="B136">
        <v>-90.025000000000006</v>
      </c>
      <c r="C136">
        <v>3915</v>
      </c>
      <c r="D136">
        <v>800000</v>
      </c>
      <c r="E136">
        <v>791</v>
      </c>
      <c r="F136" s="3">
        <v>804.2939661419706</v>
      </c>
    </row>
    <row r="137" spans="1:6">
      <c r="A137">
        <v>19</v>
      </c>
      <c r="B137">
        <v>-89.918999999999997</v>
      </c>
      <c r="C137">
        <v>3915</v>
      </c>
      <c r="D137">
        <v>800000</v>
      </c>
      <c r="E137">
        <v>754</v>
      </c>
      <c r="F137" s="3">
        <v>777.77387194586117</v>
      </c>
    </row>
    <row r="138" spans="1:6">
      <c r="A138">
        <v>20</v>
      </c>
      <c r="B138">
        <v>-89.805999999999997</v>
      </c>
      <c r="C138">
        <v>3915</v>
      </c>
      <c r="D138">
        <v>800000</v>
      </c>
      <c r="E138">
        <v>733</v>
      </c>
      <c r="F138" s="3">
        <v>738.36219667377441</v>
      </c>
    </row>
    <row r="139" spans="1:6">
      <c r="A139">
        <v>21</v>
      </c>
      <c r="B139">
        <v>-89.691000000000003</v>
      </c>
      <c r="C139">
        <v>3915</v>
      </c>
      <c r="D139">
        <v>800000</v>
      </c>
      <c r="E139">
        <v>723</v>
      </c>
      <c r="F139" s="3">
        <v>695.96703639462919</v>
      </c>
    </row>
    <row r="140" spans="1:6">
      <c r="A140">
        <v>22</v>
      </c>
      <c r="B140">
        <v>-89.576999999999998</v>
      </c>
      <c r="C140">
        <v>3915</v>
      </c>
      <c r="D140">
        <v>800000</v>
      </c>
      <c r="E140">
        <v>634</v>
      </c>
      <c r="F140" s="3">
        <v>659.52124550204326</v>
      </c>
    </row>
    <row r="141" spans="1:6">
      <c r="A141">
        <v>23</v>
      </c>
      <c r="B141">
        <v>-89.457999999999998</v>
      </c>
      <c r="C141">
        <v>3915</v>
      </c>
      <c r="D141">
        <v>800000</v>
      </c>
      <c r="E141">
        <v>650</v>
      </c>
      <c r="F141" s="3">
        <v>631.84393034164225</v>
      </c>
    </row>
    <row r="142" spans="1:6">
      <c r="A142">
        <v>24</v>
      </c>
      <c r="B142">
        <v>-89.341999999999999</v>
      </c>
      <c r="C142">
        <v>3915</v>
      </c>
      <c r="D142">
        <v>800000</v>
      </c>
      <c r="E142">
        <v>622</v>
      </c>
      <c r="F142" s="3">
        <v>615.50541694208073</v>
      </c>
    </row>
    <row r="143" spans="1:6">
      <c r="A143">
        <v>25</v>
      </c>
      <c r="B143">
        <v>-89.234999999999999</v>
      </c>
      <c r="C143">
        <v>3915</v>
      </c>
      <c r="D143">
        <v>800000</v>
      </c>
      <c r="E143">
        <v>613</v>
      </c>
      <c r="F143" s="3">
        <v>608.03450498880204</v>
      </c>
    </row>
    <row r="144" spans="1:6">
      <c r="A144">
        <v>26</v>
      </c>
      <c r="B144">
        <v>-89.13</v>
      </c>
      <c r="C144">
        <v>3915</v>
      </c>
      <c r="D144">
        <v>800000</v>
      </c>
      <c r="E144">
        <v>620</v>
      </c>
      <c r="F144" s="3">
        <v>605.63672357040332</v>
      </c>
    </row>
    <row r="145" spans="1:6">
      <c r="A145">
        <v>27</v>
      </c>
      <c r="B145">
        <v>-89.016000000000005</v>
      </c>
      <c r="C145">
        <v>3915</v>
      </c>
      <c r="D145">
        <v>800000</v>
      </c>
      <c r="E145">
        <v>640</v>
      </c>
      <c r="F145" s="3">
        <v>606.40920419637882</v>
      </c>
    </row>
    <row r="146" spans="1:6">
      <c r="A146">
        <v>28</v>
      </c>
      <c r="B146">
        <v>-88.896000000000001</v>
      </c>
      <c r="C146">
        <v>3915</v>
      </c>
      <c r="D146">
        <v>800000</v>
      </c>
      <c r="E146">
        <v>614</v>
      </c>
      <c r="F146" s="3">
        <v>609.23057251510079</v>
      </c>
    </row>
    <row r="147" spans="1:6">
      <c r="A147">
        <v>29</v>
      </c>
      <c r="B147">
        <v>-88.790999999999997</v>
      </c>
      <c r="C147">
        <v>3915</v>
      </c>
      <c r="D147">
        <v>800000</v>
      </c>
      <c r="E147">
        <v>607</v>
      </c>
      <c r="F147" s="3">
        <v>612.48750319086582</v>
      </c>
    </row>
    <row r="148" spans="1:6">
      <c r="A148">
        <v>30</v>
      </c>
      <c r="B148">
        <v>-88.671999999999997</v>
      </c>
      <c r="C148">
        <v>3915</v>
      </c>
      <c r="D148">
        <v>800000</v>
      </c>
      <c r="E148">
        <v>542</v>
      </c>
      <c r="F148" s="3">
        <v>616.54434498032128</v>
      </c>
    </row>
    <row r="149" spans="1:6">
      <c r="A149">
        <v>31</v>
      </c>
      <c r="B149">
        <v>-88.56</v>
      </c>
      <c r="C149">
        <v>3915</v>
      </c>
      <c r="D149">
        <v>800000</v>
      </c>
      <c r="E149">
        <v>658</v>
      </c>
      <c r="F149" s="3">
        <v>620.49700981861906</v>
      </c>
    </row>
    <row r="150" spans="1:6">
      <c r="A150">
        <v>32</v>
      </c>
      <c r="B150">
        <v>-88.451999999999998</v>
      </c>
      <c r="C150">
        <v>3915</v>
      </c>
      <c r="D150">
        <v>800000</v>
      </c>
      <c r="E150">
        <v>650</v>
      </c>
      <c r="F150" s="3"/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123</v>
      </c>
      <c r="B168" t="s">
        <v>102</v>
      </c>
      <c r="C168" t="s">
        <v>105</v>
      </c>
      <c r="D168" t="s">
        <v>122</v>
      </c>
      <c r="E168" t="s">
        <v>121</v>
      </c>
      <c r="F168" t="s">
        <v>142</v>
      </c>
    </row>
    <row r="169" spans="1:10">
      <c r="A169">
        <v>1</v>
      </c>
      <c r="B169">
        <v>-91.947999999999993</v>
      </c>
      <c r="C169">
        <v>3906</v>
      </c>
      <c r="D169">
        <v>800000</v>
      </c>
      <c r="E169">
        <v>407</v>
      </c>
      <c r="F169" s="3"/>
      <c r="J169" t="s">
        <v>156</v>
      </c>
    </row>
    <row r="170" spans="1:10">
      <c r="A170">
        <v>2</v>
      </c>
      <c r="B170">
        <v>-91.838999999999999</v>
      </c>
      <c r="C170">
        <v>3906</v>
      </c>
      <c r="D170">
        <v>800000</v>
      </c>
      <c r="E170">
        <v>489</v>
      </c>
      <c r="F170" s="3"/>
    </row>
    <row r="171" spans="1:10">
      <c r="A171">
        <v>3</v>
      </c>
      <c r="B171">
        <v>-91.724000000000004</v>
      </c>
      <c r="C171">
        <v>3906</v>
      </c>
      <c r="D171">
        <v>800000</v>
      </c>
      <c r="E171">
        <v>425</v>
      </c>
      <c r="F171" s="3"/>
    </row>
    <row r="172" spans="1:10">
      <c r="A172">
        <v>4</v>
      </c>
      <c r="B172">
        <v>-91.611999999999995</v>
      </c>
      <c r="C172">
        <v>3906</v>
      </c>
      <c r="D172">
        <v>800000</v>
      </c>
      <c r="E172">
        <v>478</v>
      </c>
      <c r="F172" s="3"/>
    </row>
    <row r="173" spans="1:10">
      <c r="A173">
        <v>5</v>
      </c>
      <c r="B173">
        <v>-91.5</v>
      </c>
      <c r="C173">
        <v>3906</v>
      </c>
      <c r="D173">
        <v>800000</v>
      </c>
      <c r="E173">
        <v>508</v>
      </c>
      <c r="F173" s="3"/>
    </row>
    <row r="174" spans="1:10">
      <c r="A174">
        <v>6</v>
      </c>
      <c r="B174">
        <v>-91.394000000000005</v>
      </c>
      <c r="C174">
        <v>3906</v>
      </c>
      <c r="D174">
        <v>800000</v>
      </c>
      <c r="E174">
        <v>503</v>
      </c>
      <c r="F174" s="3">
        <v>519.7137648335804</v>
      </c>
    </row>
    <row r="175" spans="1:10">
      <c r="A175">
        <v>7</v>
      </c>
      <c r="B175">
        <v>-91.281000000000006</v>
      </c>
      <c r="C175">
        <v>3906</v>
      </c>
      <c r="D175">
        <v>800000</v>
      </c>
      <c r="E175">
        <v>537</v>
      </c>
      <c r="F175" s="3">
        <v>526.26172062713158</v>
      </c>
    </row>
    <row r="176" spans="1:10">
      <c r="A176">
        <v>8</v>
      </c>
      <c r="B176">
        <v>-91.165000000000006</v>
      </c>
      <c r="C176">
        <v>3906</v>
      </c>
      <c r="D176">
        <v>800000</v>
      </c>
      <c r="E176">
        <v>549</v>
      </c>
      <c r="F176" s="3">
        <v>535.5195736375141</v>
      </c>
    </row>
    <row r="177" spans="1:6">
      <c r="A177">
        <v>9</v>
      </c>
      <c r="B177">
        <v>-91.049000000000007</v>
      </c>
      <c r="C177">
        <v>3906</v>
      </c>
      <c r="D177">
        <v>800000</v>
      </c>
      <c r="E177">
        <v>527</v>
      </c>
      <c r="F177" s="3">
        <v>548.67159722524343</v>
      </c>
    </row>
    <row r="178" spans="1:6">
      <c r="A178">
        <v>10</v>
      </c>
      <c r="B178">
        <v>-90.933999999999997</v>
      </c>
      <c r="C178">
        <v>3906</v>
      </c>
      <c r="D178">
        <v>800000</v>
      </c>
      <c r="E178">
        <v>603</v>
      </c>
      <c r="F178" s="3">
        <v>566.99198660524996</v>
      </c>
    </row>
    <row r="179" spans="1:6">
      <c r="A179">
        <v>11</v>
      </c>
      <c r="B179">
        <v>-90.823999999999998</v>
      </c>
      <c r="C179">
        <v>3906</v>
      </c>
      <c r="D179">
        <v>800000</v>
      </c>
      <c r="E179">
        <v>578</v>
      </c>
      <c r="F179" s="3">
        <v>590.52363207831297</v>
      </c>
    </row>
    <row r="180" spans="1:6">
      <c r="A180">
        <v>12</v>
      </c>
      <c r="B180">
        <v>-90.709000000000003</v>
      </c>
      <c r="C180">
        <v>3906</v>
      </c>
      <c r="D180">
        <v>800000</v>
      </c>
      <c r="E180">
        <v>617</v>
      </c>
      <c r="F180" s="3">
        <v>621.78393146808185</v>
      </c>
    </row>
    <row r="181" spans="1:6">
      <c r="A181">
        <v>13</v>
      </c>
      <c r="B181">
        <v>-90.594999999999999</v>
      </c>
      <c r="C181">
        <v>3906</v>
      </c>
      <c r="D181">
        <v>800000</v>
      </c>
      <c r="E181">
        <v>660</v>
      </c>
      <c r="F181" s="3">
        <v>658.57145598374552</v>
      </c>
    </row>
    <row r="182" spans="1:6">
      <c r="A182">
        <v>14</v>
      </c>
      <c r="B182">
        <v>-90.486999999999995</v>
      </c>
      <c r="C182">
        <v>3906</v>
      </c>
      <c r="D182">
        <v>800000</v>
      </c>
      <c r="E182">
        <v>677</v>
      </c>
      <c r="F182" s="3">
        <v>696.43060263924008</v>
      </c>
    </row>
    <row r="183" spans="1:6">
      <c r="A183">
        <v>15</v>
      </c>
      <c r="B183">
        <v>-90.372</v>
      </c>
      <c r="C183">
        <v>3906</v>
      </c>
      <c r="D183">
        <v>800000</v>
      </c>
      <c r="E183">
        <v>785</v>
      </c>
      <c r="F183" s="3">
        <v>735.96056608137849</v>
      </c>
    </row>
    <row r="184" spans="1:6">
      <c r="A184">
        <v>16</v>
      </c>
      <c r="B184">
        <v>-90.256</v>
      </c>
      <c r="C184">
        <v>3906</v>
      </c>
      <c r="D184">
        <v>800000</v>
      </c>
      <c r="E184">
        <v>739</v>
      </c>
      <c r="F184" s="3">
        <v>769.86759524284662</v>
      </c>
    </row>
    <row r="185" spans="1:6">
      <c r="A185">
        <v>17</v>
      </c>
      <c r="B185">
        <v>-90.14</v>
      </c>
      <c r="C185">
        <v>3906</v>
      </c>
      <c r="D185">
        <v>800000</v>
      </c>
      <c r="E185">
        <v>773</v>
      </c>
      <c r="F185" s="3">
        <v>792.69893091017605</v>
      </c>
    </row>
    <row r="186" spans="1:6">
      <c r="A186">
        <v>18</v>
      </c>
      <c r="B186">
        <v>-90.025000000000006</v>
      </c>
      <c r="C186">
        <v>3906</v>
      </c>
      <c r="D186">
        <v>800000</v>
      </c>
      <c r="E186">
        <v>819</v>
      </c>
      <c r="F186" s="3">
        <v>800.93547052031352</v>
      </c>
    </row>
    <row r="187" spans="1:6">
      <c r="A187">
        <v>19</v>
      </c>
      <c r="B187">
        <v>-89.918999999999997</v>
      </c>
      <c r="C187">
        <v>3906</v>
      </c>
      <c r="D187">
        <v>800000</v>
      </c>
      <c r="E187">
        <v>828</v>
      </c>
      <c r="F187" s="3">
        <v>795.01927833525065</v>
      </c>
    </row>
    <row r="188" spans="1:6">
      <c r="A188">
        <v>20</v>
      </c>
      <c r="B188">
        <v>-89.805999999999997</v>
      </c>
      <c r="C188">
        <v>3906</v>
      </c>
      <c r="D188">
        <v>800000</v>
      </c>
      <c r="E188">
        <v>759</v>
      </c>
      <c r="F188" s="3">
        <v>776.09183127455412</v>
      </c>
    </row>
    <row r="189" spans="1:6">
      <c r="A189">
        <v>21</v>
      </c>
      <c r="B189">
        <v>-89.691000000000003</v>
      </c>
      <c r="C189">
        <v>3906</v>
      </c>
      <c r="D189">
        <v>800000</v>
      </c>
      <c r="E189">
        <v>733</v>
      </c>
      <c r="F189" s="3">
        <v>747.34423943238892</v>
      </c>
    </row>
    <row r="190" spans="1:6">
      <c r="A190">
        <v>22</v>
      </c>
      <c r="B190">
        <v>-89.576999999999998</v>
      </c>
      <c r="C190">
        <v>3906</v>
      </c>
      <c r="D190">
        <v>800000</v>
      </c>
      <c r="E190">
        <v>734</v>
      </c>
      <c r="F190" s="3">
        <v>714.45375429170565</v>
      </c>
    </row>
    <row r="191" spans="1:6">
      <c r="A191">
        <v>23</v>
      </c>
      <c r="B191">
        <v>-89.457999999999998</v>
      </c>
      <c r="C191">
        <v>3906</v>
      </c>
      <c r="D191">
        <v>800000</v>
      </c>
      <c r="E191">
        <v>662</v>
      </c>
      <c r="F191" s="3">
        <v>680.72650027652992</v>
      </c>
    </row>
    <row r="192" spans="1:6">
      <c r="A192">
        <v>24</v>
      </c>
      <c r="B192">
        <v>-89.341999999999999</v>
      </c>
      <c r="C192">
        <v>3906</v>
      </c>
      <c r="D192">
        <v>800000</v>
      </c>
      <c r="E192">
        <v>639</v>
      </c>
      <c r="F192" s="3">
        <v>652.34829942592341</v>
      </c>
    </row>
    <row r="193" spans="1:6">
      <c r="A193">
        <v>25</v>
      </c>
      <c r="B193">
        <v>-89.234999999999999</v>
      </c>
      <c r="C193">
        <v>3906</v>
      </c>
      <c r="D193">
        <v>800000</v>
      </c>
      <c r="E193">
        <v>663</v>
      </c>
      <c r="F193" s="3">
        <v>631.93496372918969</v>
      </c>
    </row>
    <row r="194" spans="1:6">
      <c r="A194">
        <v>26</v>
      </c>
      <c r="B194">
        <v>-89.13</v>
      </c>
      <c r="C194">
        <v>3906</v>
      </c>
      <c r="D194">
        <v>800000</v>
      </c>
      <c r="E194">
        <v>622</v>
      </c>
      <c r="F194" s="3">
        <v>617.63682700947936</v>
      </c>
    </row>
    <row r="195" spans="1:6">
      <c r="A195">
        <v>27</v>
      </c>
      <c r="B195">
        <v>-89.016000000000005</v>
      </c>
      <c r="C195">
        <v>3906</v>
      </c>
      <c r="D195">
        <v>800000</v>
      </c>
      <c r="E195">
        <v>591</v>
      </c>
      <c r="F195" s="3">
        <v>607.92184789123701</v>
      </c>
    </row>
    <row r="196" spans="1:6">
      <c r="A196">
        <v>28</v>
      </c>
      <c r="B196">
        <v>-88.896000000000001</v>
      </c>
      <c r="C196">
        <v>3906</v>
      </c>
      <c r="D196">
        <v>800000</v>
      </c>
      <c r="E196">
        <v>605</v>
      </c>
      <c r="F196" s="3">
        <v>602.8784849607066</v>
      </c>
    </row>
    <row r="197" spans="1:6">
      <c r="A197">
        <v>29</v>
      </c>
      <c r="B197">
        <v>-88.790999999999997</v>
      </c>
      <c r="C197">
        <v>3906</v>
      </c>
      <c r="D197">
        <v>800000</v>
      </c>
      <c r="E197">
        <v>611</v>
      </c>
      <c r="F197" s="3">
        <v>601.57867900930967</v>
      </c>
    </row>
    <row r="198" spans="1:6">
      <c r="A198">
        <v>30</v>
      </c>
      <c r="B198">
        <v>-88.671999999999997</v>
      </c>
      <c r="C198">
        <v>3906</v>
      </c>
      <c r="D198">
        <v>800000</v>
      </c>
      <c r="E198">
        <v>613</v>
      </c>
      <c r="F198" s="3">
        <v>602.37345755424894</v>
      </c>
    </row>
    <row r="199" spans="1:6">
      <c r="A199">
        <v>31</v>
      </c>
      <c r="B199">
        <v>-88.56</v>
      </c>
      <c r="C199">
        <v>3906</v>
      </c>
      <c r="D199">
        <v>800000</v>
      </c>
      <c r="E199">
        <v>588</v>
      </c>
      <c r="F199" s="3">
        <v>604.44180633585711</v>
      </c>
    </row>
    <row r="200" spans="1:6">
      <c r="A200">
        <v>32</v>
      </c>
      <c r="B200">
        <v>-88.451999999999998</v>
      </c>
      <c r="C200">
        <v>3906</v>
      </c>
      <c r="D200">
        <v>800000</v>
      </c>
      <c r="E200">
        <v>611</v>
      </c>
      <c r="F200" s="3"/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123</v>
      </c>
      <c r="B218" t="s">
        <v>102</v>
      </c>
      <c r="C218" t="s">
        <v>105</v>
      </c>
      <c r="D218" t="s">
        <v>122</v>
      </c>
      <c r="E218" t="s">
        <v>121</v>
      </c>
      <c r="F218" t="s">
        <v>142</v>
      </c>
    </row>
    <row r="219" spans="1:10">
      <c r="A219">
        <v>1</v>
      </c>
      <c r="B219">
        <v>-91.947999999999993</v>
      </c>
      <c r="C219">
        <v>3904</v>
      </c>
      <c r="D219">
        <v>800000</v>
      </c>
      <c r="E219">
        <v>397</v>
      </c>
      <c r="F219" s="3"/>
      <c r="J219" t="s">
        <v>157</v>
      </c>
    </row>
    <row r="220" spans="1:10">
      <c r="A220">
        <v>2</v>
      </c>
      <c r="B220">
        <v>-91.838999999999999</v>
      </c>
      <c r="C220">
        <v>3904</v>
      </c>
      <c r="D220">
        <v>800000</v>
      </c>
      <c r="E220">
        <v>452</v>
      </c>
      <c r="F220" s="3"/>
    </row>
    <row r="221" spans="1:10">
      <c r="A221">
        <v>3</v>
      </c>
      <c r="B221">
        <v>-91.724000000000004</v>
      </c>
      <c r="C221">
        <v>3904</v>
      </c>
      <c r="D221">
        <v>800000</v>
      </c>
      <c r="E221">
        <v>462</v>
      </c>
      <c r="F221" s="3"/>
    </row>
    <row r="222" spans="1:10">
      <c r="A222">
        <v>4</v>
      </c>
      <c r="B222">
        <v>-91.611999999999995</v>
      </c>
      <c r="C222">
        <v>3904</v>
      </c>
      <c r="D222">
        <v>800000</v>
      </c>
      <c r="E222">
        <v>470</v>
      </c>
      <c r="F222" s="3"/>
    </row>
    <row r="223" spans="1:10">
      <c r="A223">
        <v>5</v>
      </c>
      <c r="B223">
        <v>-91.5</v>
      </c>
      <c r="C223">
        <v>3904</v>
      </c>
      <c r="D223">
        <v>800000</v>
      </c>
      <c r="E223">
        <v>502</v>
      </c>
      <c r="F223" s="3"/>
    </row>
    <row r="224" spans="1:10">
      <c r="A224">
        <v>6</v>
      </c>
      <c r="B224">
        <v>-91.394000000000005</v>
      </c>
      <c r="C224">
        <v>3904</v>
      </c>
      <c r="D224">
        <v>800000</v>
      </c>
      <c r="E224">
        <v>541</v>
      </c>
      <c r="F224" s="3">
        <v>537.00687786251444</v>
      </c>
    </row>
    <row r="225" spans="1:6">
      <c r="A225">
        <v>7</v>
      </c>
      <c r="B225">
        <v>-91.281000000000006</v>
      </c>
      <c r="C225">
        <v>3904</v>
      </c>
      <c r="D225">
        <v>800000</v>
      </c>
      <c r="E225">
        <v>523</v>
      </c>
      <c r="F225" s="3">
        <v>540.47388741735779</v>
      </c>
    </row>
    <row r="226" spans="1:6">
      <c r="A226">
        <v>8</v>
      </c>
      <c r="B226">
        <v>-91.165000000000006</v>
      </c>
      <c r="C226">
        <v>3904</v>
      </c>
      <c r="D226">
        <v>800000</v>
      </c>
      <c r="E226">
        <v>582</v>
      </c>
      <c r="F226" s="3">
        <v>545.04239405984868</v>
      </c>
    </row>
    <row r="227" spans="1:6">
      <c r="A227">
        <v>9</v>
      </c>
      <c r="B227">
        <v>-91.049000000000007</v>
      </c>
      <c r="C227">
        <v>3904</v>
      </c>
      <c r="D227">
        <v>800000</v>
      </c>
      <c r="E227">
        <v>537</v>
      </c>
      <c r="F227" s="3">
        <v>551.59649653048189</v>
      </c>
    </row>
    <row r="228" spans="1:6">
      <c r="A228">
        <v>10</v>
      </c>
      <c r="B228">
        <v>-90.933999999999997</v>
      </c>
      <c r="C228">
        <v>3904</v>
      </c>
      <c r="D228">
        <v>800000</v>
      </c>
      <c r="E228">
        <v>539</v>
      </c>
      <c r="F228" s="3">
        <v>561.51509041248096</v>
      </c>
    </row>
    <row r="229" spans="1:6">
      <c r="A229">
        <v>11</v>
      </c>
      <c r="B229">
        <v>-90.823999999999998</v>
      </c>
      <c r="C229">
        <v>3904</v>
      </c>
      <c r="D229">
        <v>800000</v>
      </c>
      <c r="E229">
        <v>596</v>
      </c>
      <c r="F229" s="3">
        <v>575.90904445159788</v>
      </c>
    </row>
    <row r="230" spans="1:6">
      <c r="A230">
        <v>12</v>
      </c>
      <c r="B230">
        <v>-90.709000000000003</v>
      </c>
      <c r="C230">
        <v>3904</v>
      </c>
      <c r="D230">
        <v>800000</v>
      </c>
      <c r="E230">
        <v>567</v>
      </c>
      <c r="F230" s="3">
        <v>597.88761860872114</v>
      </c>
    </row>
    <row r="231" spans="1:6">
      <c r="A231">
        <v>13</v>
      </c>
      <c r="B231">
        <v>-90.594999999999999</v>
      </c>
      <c r="C231">
        <v>3904</v>
      </c>
      <c r="D231">
        <v>800000</v>
      </c>
      <c r="E231">
        <v>644</v>
      </c>
      <c r="F231" s="3">
        <v>627.7372703437685</v>
      </c>
    </row>
    <row r="232" spans="1:6">
      <c r="A232">
        <v>14</v>
      </c>
      <c r="B232">
        <v>-90.486999999999995</v>
      </c>
      <c r="C232">
        <v>3904</v>
      </c>
      <c r="D232">
        <v>800000</v>
      </c>
      <c r="E232">
        <v>701</v>
      </c>
      <c r="F232" s="3">
        <v>662.88306631871706</v>
      </c>
    </row>
    <row r="233" spans="1:6">
      <c r="A233">
        <v>15</v>
      </c>
      <c r="B233">
        <v>-90.372</v>
      </c>
      <c r="C233">
        <v>3904</v>
      </c>
      <c r="D233">
        <v>800000</v>
      </c>
      <c r="E233">
        <v>679</v>
      </c>
      <c r="F233" s="3">
        <v>704.71580142179312</v>
      </c>
    </row>
    <row r="234" spans="1:6">
      <c r="A234">
        <v>16</v>
      </c>
      <c r="B234">
        <v>-90.256</v>
      </c>
      <c r="C234">
        <v>3904</v>
      </c>
      <c r="D234">
        <v>800000</v>
      </c>
      <c r="E234">
        <v>717</v>
      </c>
      <c r="F234" s="3">
        <v>745.92331563625078</v>
      </c>
    </row>
    <row r="235" spans="1:6">
      <c r="A235">
        <v>17</v>
      </c>
      <c r="B235">
        <v>-90.14</v>
      </c>
      <c r="C235">
        <v>3904</v>
      </c>
      <c r="D235">
        <v>800000</v>
      </c>
      <c r="E235">
        <v>803</v>
      </c>
      <c r="F235" s="3">
        <v>778.91689988416442</v>
      </c>
    </row>
    <row r="236" spans="1:6">
      <c r="A236">
        <v>18</v>
      </c>
      <c r="B236">
        <v>-90.025000000000006</v>
      </c>
      <c r="C236">
        <v>3904</v>
      </c>
      <c r="D236">
        <v>800000</v>
      </c>
      <c r="E236">
        <v>800</v>
      </c>
      <c r="F236" s="3">
        <v>797.01273979283701</v>
      </c>
    </row>
    <row r="237" spans="1:6">
      <c r="A237">
        <v>19</v>
      </c>
      <c r="B237">
        <v>-89.918999999999997</v>
      </c>
      <c r="C237">
        <v>3904</v>
      </c>
      <c r="D237">
        <v>800000</v>
      </c>
      <c r="E237">
        <v>816</v>
      </c>
      <c r="F237" s="3">
        <v>797.65231708954821</v>
      </c>
    </row>
    <row r="238" spans="1:6">
      <c r="A238">
        <v>20</v>
      </c>
      <c r="B238">
        <v>-89.805999999999997</v>
      </c>
      <c r="C238">
        <v>3904</v>
      </c>
      <c r="D238">
        <v>800000</v>
      </c>
      <c r="E238">
        <v>763</v>
      </c>
      <c r="F238" s="3">
        <v>781.81334034139445</v>
      </c>
    </row>
    <row r="239" spans="1:6">
      <c r="A239">
        <v>21</v>
      </c>
      <c r="B239">
        <v>-89.691000000000003</v>
      </c>
      <c r="C239">
        <v>3904</v>
      </c>
      <c r="D239">
        <v>800000</v>
      </c>
      <c r="E239">
        <v>784</v>
      </c>
      <c r="F239" s="3">
        <v>752.41635119779221</v>
      </c>
    </row>
    <row r="240" spans="1:6">
      <c r="A240">
        <v>22</v>
      </c>
      <c r="B240">
        <v>-89.576999999999998</v>
      </c>
      <c r="C240">
        <v>3904</v>
      </c>
      <c r="D240">
        <v>800000</v>
      </c>
      <c r="E240">
        <v>699</v>
      </c>
      <c r="F240" s="3">
        <v>716.66949753118354</v>
      </c>
    </row>
    <row r="241" spans="1:6">
      <c r="A241">
        <v>23</v>
      </c>
      <c r="B241">
        <v>-89.457999999999998</v>
      </c>
      <c r="C241">
        <v>3904</v>
      </c>
      <c r="D241">
        <v>800000</v>
      </c>
      <c r="E241">
        <v>639</v>
      </c>
      <c r="F241" s="3">
        <v>679.64394031914105</v>
      </c>
    </row>
    <row r="242" spans="1:6">
      <c r="A242">
        <v>24</v>
      </c>
      <c r="B242">
        <v>-89.341999999999999</v>
      </c>
      <c r="C242">
        <v>3904</v>
      </c>
      <c r="D242">
        <v>800000</v>
      </c>
      <c r="E242">
        <v>657</v>
      </c>
      <c r="F242" s="3">
        <v>649.16715962751107</v>
      </c>
    </row>
    <row r="243" spans="1:6">
      <c r="A243">
        <v>25</v>
      </c>
      <c r="B243">
        <v>-89.234999999999999</v>
      </c>
      <c r="C243">
        <v>3904</v>
      </c>
      <c r="D243">
        <v>800000</v>
      </c>
      <c r="E243">
        <v>617</v>
      </c>
      <c r="F243" s="3">
        <v>628.20324496610965</v>
      </c>
    </row>
    <row r="244" spans="1:6">
      <c r="A244">
        <v>26</v>
      </c>
      <c r="B244">
        <v>-89.13</v>
      </c>
      <c r="C244">
        <v>3904</v>
      </c>
      <c r="D244">
        <v>800000</v>
      </c>
      <c r="E244">
        <v>670</v>
      </c>
      <c r="F244" s="3">
        <v>614.41691252392548</v>
      </c>
    </row>
    <row r="245" spans="1:6">
      <c r="A245">
        <v>27</v>
      </c>
      <c r="B245">
        <v>-89.016000000000005</v>
      </c>
      <c r="C245">
        <v>3904</v>
      </c>
      <c r="D245">
        <v>800000</v>
      </c>
      <c r="E245">
        <v>651</v>
      </c>
      <c r="F245" s="3">
        <v>605.85777956339246</v>
      </c>
    </row>
    <row r="246" spans="1:6">
      <c r="A246">
        <v>28</v>
      </c>
      <c r="B246">
        <v>-88.896000000000001</v>
      </c>
      <c r="C246">
        <v>3904</v>
      </c>
      <c r="D246">
        <v>800000</v>
      </c>
      <c r="E246">
        <v>597</v>
      </c>
      <c r="F246" s="3">
        <v>602.05911742292005</v>
      </c>
    </row>
    <row r="247" spans="1:6">
      <c r="A247">
        <v>29</v>
      </c>
      <c r="B247">
        <v>-88.790999999999997</v>
      </c>
      <c r="C247">
        <v>3904</v>
      </c>
      <c r="D247">
        <v>800000</v>
      </c>
      <c r="E247">
        <v>623</v>
      </c>
      <c r="F247" s="3">
        <v>601.53053704655201</v>
      </c>
    </row>
    <row r="248" spans="1:6">
      <c r="A248">
        <v>30</v>
      </c>
      <c r="B248">
        <v>-88.671999999999997</v>
      </c>
      <c r="C248">
        <v>3904</v>
      </c>
      <c r="D248">
        <v>800000</v>
      </c>
      <c r="E248">
        <v>584</v>
      </c>
      <c r="F248" s="3">
        <v>602.71304644689019</v>
      </c>
    </row>
    <row r="249" spans="1:6">
      <c r="A249">
        <v>31</v>
      </c>
      <c r="B249">
        <v>-88.56</v>
      </c>
      <c r="C249">
        <v>3904</v>
      </c>
      <c r="D249">
        <v>800000</v>
      </c>
      <c r="E249">
        <v>564</v>
      </c>
      <c r="F249" s="3">
        <v>604.72093759652853</v>
      </c>
    </row>
    <row r="250" spans="1:6">
      <c r="A250">
        <v>32</v>
      </c>
      <c r="B250">
        <v>-88.451999999999998</v>
      </c>
      <c r="C250">
        <v>3904</v>
      </c>
      <c r="D250">
        <v>800000</v>
      </c>
      <c r="E250">
        <v>628</v>
      </c>
      <c r="F250" s="3"/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123</v>
      </c>
      <c r="B268" t="s">
        <v>102</v>
      </c>
      <c r="C268" t="s">
        <v>105</v>
      </c>
      <c r="D268" t="s">
        <v>122</v>
      </c>
      <c r="E268" t="s">
        <v>121</v>
      </c>
      <c r="F268" t="s">
        <v>142</v>
      </c>
    </row>
    <row r="269" spans="1:10">
      <c r="A269">
        <v>1</v>
      </c>
      <c r="B269">
        <v>-91.947999999999993</v>
      </c>
      <c r="C269">
        <v>3897</v>
      </c>
      <c r="D269">
        <v>800000</v>
      </c>
      <c r="E269">
        <v>465</v>
      </c>
      <c r="F269" s="3"/>
      <c r="J269" t="s">
        <v>158</v>
      </c>
    </row>
    <row r="270" spans="1:10">
      <c r="A270">
        <v>2</v>
      </c>
      <c r="B270">
        <v>-91.838999999999999</v>
      </c>
      <c r="C270">
        <v>3897</v>
      </c>
      <c r="D270">
        <v>800000</v>
      </c>
      <c r="E270">
        <v>445</v>
      </c>
      <c r="F270" s="3"/>
    </row>
    <row r="271" spans="1:10">
      <c r="A271">
        <v>3</v>
      </c>
      <c r="B271">
        <v>-91.724000000000004</v>
      </c>
      <c r="C271">
        <v>3897</v>
      </c>
      <c r="D271">
        <v>800000</v>
      </c>
      <c r="E271">
        <v>447</v>
      </c>
      <c r="F271" s="3"/>
    </row>
    <row r="272" spans="1:10">
      <c r="A272">
        <v>4</v>
      </c>
      <c r="B272">
        <v>-91.611999999999995</v>
      </c>
      <c r="C272">
        <v>3897</v>
      </c>
      <c r="D272">
        <v>800000</v>
      </c>
      <c r="E272">
        <v>467</v>
      </c>
      <c r="F272" s="3"/>
    </row>
    <row r="273" spans="1:6">
      <c r="A273">
        <v>5</v>
      </c>
      <c r="B273">
        <v>-91.5</v>
      </c>
      <c r="C273">
        <v>3897</v>
      </c>
      <c r="D273">
        <v>800000</v>
      </c>
      <c r="E273">
        <v>435</v>
      </c>
      <c r="F273" s="3"/>
    </row>
    <row r="274" spans="1:6">
      <c r="A274">
        <v>6</v>
      </c>
      <c r="B274">
        <v>-91.394000000000005</v>
      </c>
      <c r="C274">
        <v>3897</v>
      </c>
      <c r="D274">
        <v>800000</v>
      </c>
      <c r="E274">
        <v>531</v>
      </c>
      <c r="F274" s="3">
        <v>513.19774867437513</v>
      </c>
    </row>
    <row r="275" spans="1:6">
      <c r="A275">
        <v>7</v>
      </c>
      <c r="B275">
        <v>-91.281000000000006</v>
      </c>
      <c r="C275">
        <v>3897</v>
      </c>
      <c r="D275">
        <v>800000</v>
      </c>
      <c r="E275">
        <v>496</v>
      </c>
      <c r="F275" s="3">
        <v>517.16207743112989</v>
      </c>
    </row>
    <row r="276" spans="1:6">
      <c r="A276">
        <v>8</v>
      </c>
      <c r="B276">
        <v>-91.165000000000006</v>
      </c>
      <c r="C276">
        <v>3897</v>
      </c>
      <c r="D276">
        <v>800000</v>
      </c>
      <c r="E276">
        <v>509</v>
      </c>
      <c r="F276" s="3">
        <v>521.93033735679558</v>
      </c>
    </row>
    <row r="277" spans="1:6">
      <c r="A277">
        <v>9</v>
      </c>
      <c r="B277">
        <v>-91.049000000000007</v>
      </c>
      <c r="C277">
        <v>3897</v>
      </c>
      <c r="D277">
        <v>800000</v>
      </c>
      <c r="E277">
        <v>532</v>
      </c>
      <c r="F277" s="3">
        <v>528.21964772452793</v>
      </c>
    </row>
    <row r="278" spans="1:6">
      <c r="A278">
        <v>10</v>
      </c>
      <c r="B278">
        <v>-90.933999999999997</v>
      </c>
      <c r="C278">
        <v>3897</v>
      </c>
      <c r="D278">
        <v>800000</v>
      </c>
      <c r="E278">
        <v>564</v>
      </c>
      <c r="F278" s="3">
        <v>537.33221285035529</v>
      </c>
    </row>
    <row r="279" spans="1:6">
      <c r="A279">
        <v>11</v>
      </c>
      <c r="B279">
        <v>-90.823999999999998</v>
      </c>
      <c r="C279">
        <v>3897</v>
      </c>
      <c r="D279">
        <v>800000</v>
      </c>
      <c r="E279">
        <v>530</v>
      </c>
      <c r="F279" s="3">
        <v>550.53918631484089</v>
      </c>
    </row>
    <row r="280" spans="1:6">
      <c r="A280">
        <v>12</v>
      </c>
      <c r="B280">
        <v>-90.709000000000003</v>
      </c>
      <c r="C280">
        <v>3897</v>
      </c>
      <c r="D280">
        <v>800000</v>
      </c>
      <c r="E280">
        <v>580</v>
      </c>
      <c r="F280" s="3">
        <v>571.20905121245187</v>
      </c>
    </row>
    <row r="281" spans="1:6">
      <c r="A281">
        <v>13</v>
      </c>
      <c r="B281">
        <v>-90.594999999999999</v>
      </c>
      <c r="C281">
        <v>3897</v>
      </c>
      <c r="D281">
        <v>800000</v>
      </c>
      <c r="E281">
        <v>604</v>
      </c>
      <c r="F281" s="3">
        <v>600.31444639448011</v>
      </c>
    </row>
    <row r="282" spans="1:6">
      <c r="A282">
        <v>14</v>
      </c>
      <c r="B282">
        <v>-90.486999999999995</v>
      </c>
      <c r="C282">
        <v>3897</v>
      </c>
      <c r="D282">
        <v>800000</v>
      </c>
      <c r="E282">
        <v>609</v>
      </c>
      <c r="F282" s="3">
        <v>635.86442251811832</v>
      </c>
    </row>
    <row r="283" spans="1:6">
      <c r="A283">
        <v>15</v>
      </c>
      <c r="B283">
        <v>-90.372</v>
      </c>
      <c r="C283">
        <v>3897</v>
      </c>
      <c r="D283">
        <v>800000</v>
      </c>
      <c r="E283">
        <v>734</v>
      </c>
      <c r="F283" s="3">
        <v>679.63790310122965</v>
      </c>
    </row>
    <row r="284" spans="1:6">
      <c r="A284">
        <v>16</v>
      </c>
      <c r="B284">
        <v>-90.256</v>
      </c>
      <c r="C284">
        <v>3897</v>
      </c>
      <c r="D284">
        <v>800000</v>
      </c>
      <c r="E284">
        <v>702</v>
      </c>
      <c r="F284" s="3">
        <v>724.05837329617805</v>
      </c>
    </row>
    <row r="285" spans="1:6">
      <c r="A285">
        <v>17</v>
      </c>
      <c r="B285">
        <v>-90.14</v>
      </c>
      <c r="C285">
        <v>3897</v>
      </c>
      <c r="D285">
        <v>800000</v>
      </c>
      <c r="E285">
        <v>755</v>
      </c>
      <c r="F285" s="3">
        <v>760.50683034989606</v>
      </c>
    </row>
    <row r="286" spans="1:6">
      <c r="A286">
        <v>18</v>
      </c>
      <c r="B286">
        <v>-90.025000000000006</v>
      </c>
      <c r="C286">
        <v>3897</v>
      </c>
      <c r="D286">
        <v>800000</v>
      </c>
      <c r="E286">
        <v>743</v>
      </c>
      <c r="F286" s="3">
        <v>781.02099886466215</v>
      </c>
    </row>
    <row r="287" spans="1:6">
      <c r="A287">
        <v>19</v>
      </c>
      <c r="B287">
        <v>-89.918999999999997</v>
      </c>
      <c r="C287">
        <v>3897</v>
      </c>
      <c r="D287">
        <v>800000</v>
      </c>
      <c r="E287">
        <v>828</v>
      </c>
      <c r="F287" s="3">
        <v>782.30556275695722</v>
      </c>
    </row>
    <row r="288" spans="1:6">
      <c r="A288">
        <v>20</v>
      </c>
      <c r="B288">
        <v>-89.805999999999997</v>
      </c>
      <c r="C288">
        <v>3897</v>
      </c>
      <c r="D288">
        <v>800000</v>
      </c>
      <c r="E288">
        <v>781</v>
      </c>
      <c r="F288" s="3">
        <v>765.55721008058902</v>
      </c>
    </row>
    <row r="289" spans="1:6">
      <c r="A289">
        <v>21</v>
      </c>
      <c r="B289">
        <v>-89.691000000000003</v>
      </c>
      <c r="C289">
        <v>3897</v>
      </c>
      <c r="D289">
        <v>800000</v>
      </c>
      <c r="E289">
        <v>728</v>
      </c>
      <c r="F289" s="3">
        <v>734.42620201560055</v>
      </c>
    </row>
    <row r="290" spans="1:6">
      <c r="A290">
        <v>22</v>
      </c>
      <c r="B290">
        <v>-89.576999999999998</v>
      </c>
      <c r="C290">
        <v>3897</v>
      </c>
      <c r="D290">
        <v>800000</v>
      </c>
      <c r="E290">
        <v>707</v>
      </c>
      <c r="F290" s="3">
        <v>697.36007676072211</v>
      </c>
    </row>
    <row r="291" spans="1:6">
      <c r="A291">
        <v>23</v>
      </c>
      <c r="B291">
        <v>-89.457999999999998</v>
      </c>
      <c r="C291">
        <v>3897</v>
      </c>
      <c r="D291">
        <v>800000</v>
      </c>
      <c r="E291">
        <v>606</v>
      </c>
      <c r="F291" s="3">
        <v>660.32814546442512</v>
      </c>
    </row>
    <row r="292" spans="1:6">
      <c r="A292">
        <v>24</v>
      </c>
      <c r="B292">
        <v>-89.341999999999999</v>
      </c>
      <c r="C292">
        <v>3897</v>
      </c>
      <c r="D292">
        <v>800000</v>
      </c>
      <c r="E292">
        <v>663</v>
      </c>
      <c r="F292" s="3">
        <v>631.38805830054594</v>
      </c>
    </row>
    <row r="293" spans="1:6">
      <c r="A293">
        <v>25</v>
      </c>
      <c r="B293">
        <v>-89.234999999999999</v>
      </c>
      <c r="C293">
        <v>3897</v>
      </c>
      <c r="D293">
        <v>800000</v>
      </c>
      <c r="E293">
        <v>626</v>
      </c>
      <c r="F293" s="3">
        <v>612.80911306299265</v>
      </c>
    </row>
    <row r="294" spans="1:6">
      <c r="A294">
        <v>26</v>
      </c>
      <c r="B294">
        <v>-89.13</v>
      </c>
      <c r="C294">
        <v>3897</v>
      </c>
      <c r="D294">
        <v>800000</v>
      </c>
      <c r="E294">
        <v>600</v>
      </c>
      <c r="F294" s="3">
        <v>601.71677151575591</v>
      </c>
    </row>
    <row r="295" spans="1:6">
      <c r="A295">
        <v>27</v>
      </c>
      <c r="B295">
        <v>-89.016000000000005</v>
      </c>
      <c r="C295">
        <v>3897</v>
      </c>
      <c r="D295">
        <v>800000</v>
      </c>
      <c r="E295">
        <v>593</v>
      </c>
      <c r="F295" s="3">
        <v>595.94861557271815</v>
      </c>
    </row>
    <row r="296" spans="1:6">
      <c r="A296">
        <v>28</v>
      </c>
      <c r="B296">
        <v>-88.896000000000001</v>
      </c>
      <c r="C296">
        <v>3897</v>
      </c>
      <c r="D296">
        <v>800000</v>
      </c>
      <c r="E296">
        <v>614</v>
      </c>
      <c r="F296" s="3">
        <v>594.59740773326541</v>
      </c>
    </row>
    <row r="297" spans="1:6">
      <c r="A297">
        <v>29</v>
      </c>
      <c r="B297">
        <v>-88.790999999999997</v>
      </c>
      <c r="C297">
        <v>3897</v>
      </c>
      <c r="D297">
        <v>800000</v>
      </c>
      <c r="E297">
        <v>611</v>
      </c>
      <c r="F297" s="3">
        <v>595.74115424582385</v>
      </c>
    </row>
    <row r="298" spans="1:6">
      <c r="A298">
        <v>30</v>
      </c>
      <c r="B298">
        <v>-88.671999999999997</v>
      </c>
      <c r="C298">
        <v>3897</v>
      </c>
      <c r="D298">
        <v>800000</v>
      </c>
      <c r="E298">
        <v>618</v>
      </c>
      <c r="F298" s="3">
        <v>598.38764541805847</v>
      </c>
    </row>
    <row r="299" spans="1:6">
      <c r="A299">
        <v>31</v>
      </c>
      <c r="B299">
        <v>-88.56</v>
      </c>
      <c r="C299">
        <v>3897</v>
      </c>
      <c r="D299">
        <v>800000</v>
      </c>
      <c r="E299">
        <v>556</v>
      </c>
      <c r="F299" s="3">
        <v>601.49331916862673</v>
      </c>
    </row>
    <row r="300" spans="1:6">
      <c r="A300">
        <v>32</v>
      </c>
      <c r="B300">
        <v>-88.451999999999998</v>
      </c>
      <c r="C300">
        <v>3897</v>
      </c>
      <c r="D300">
        <v>800000</v>
      </c>
      <c r="E300">
        <v>658</v>
      </c>
      <c r="F300" s="3"/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123</v>
      </c>
      <c r="B318" t="s">
        <v>102</v>
      </c>
      <c r="C318" t="s">
        <v>105</v>
      </c>
      <c r="D318" t="s">
        <v>122</v>
      </c>
      <c r="E318" t="s">
        <v>121</v>
      </c>
      <c r="F318" t="s">
        <v>142</v>
      </c>
    </row>
    <row r="319" spans="1:10">
      <c r="A319">
        <v>1</v>
      </c>
      <c r="B319">
        <v>-91.947999999999993</v>
      </c>
      <c r="C319">
        <v>3951</v>
      </c>
      <c r="D319">
        <v>800000</v>
      </c>
      <c r="E319">
        <v>458</v>
      </c>
      <c r="F319" s="3"/>
      <c r="J319" t="s">
        <v>159</v>
      </c>
    </row>
    <row r="320" spans="1:10">
      <c r="A320">
        <v>2</v>
      </c>
      <c r="B320">
        <v>-91.838999999999999</v>
      </c>
      <c r="C320">
        <v>3951</v>
      </c>
      <c r="D320">
        <v>800000</v>
      </c>
      <c r="E320">
        <v>409</v>
      </c>
      <c r="F320" s="3"/>
    </row>
    <row r="321" spans="1:6">
      <c r="A321">
        <v>3</v>
      </c>
      <c r="B321">
        <v>-91.724000000000004</v>
      </c>
      <c r="C321">
        <v>3951</v>
      </c>
      <c r="D321">
        <v>800000</v>
      </c>
      <c r="E321">
        <v>428</v>
      </c>
      <c r="F321" s="3"/>
    </row>
    <row r="322" spans="1:6">
      <c r="A322">
        <v>4</v>
      </c>
      <c r="B322">
        <v>-91.611999999999995</v>
      </c>
      <c r="C322">
        <v>3951</v>
      </c>
      <c r="D322">
        <v>800000</v>
      </c>
      <c r="E322">
        <v>472</v>
      </c>
      <c r="F322" s="3"/>
    </row>
    <row r="323" spans="1:6">
      <c r="A323">
        <v>5</v>
      </c>
      <c r="B323">
        <v>-91.5</v>
      </c>
      <c r="C323">
        <v>3951</v>
      </c>
      <c r="D323">
        <v>800000</v>
      </c>
      <c r="E323">
        <v>419</v>
      </c>
      <c r="F323" s="3"/>
    </row>
    <row r="324" spans="1:6">
      <c r="A324">
        <v>6</v>
      </c>
      <c r="B324">
        <v>-91.394000000000005</v>
      </c>
      <c r="C324">
        <v>3951</v>
      </c>
      <c r="D324">
        <v>800000</v>
      </c>
      <c r="E324">
        <v>518</v>
      </c>
      <c r="F324" s="3">
        <v>521.74329567824418</v>
      </c>
    </row>
    <row r="325" spans="1:6">
      <c r="A325">
        <v>7</v>
      </c>
      <c r="B325">
        <v>-91.281000000000006</v>
      </c>
      <c r="C325">
        <v>3951</v>
      </c>
      <c r="D325">
        <v>800000</v>
      </c>
      <c r="E325">
        <v>492</v>
      </c>
      <c r="F325" s="3">
        <v>525.6160824863075</v>
      </c>
    </row>
    <row r="326" spans="1:6">
      <c r="A326">
        <v>8</v>
      </c>
      <c r="B326">
        <v>-91.165000000000006</v>
      </c>
      <c r="C326">
        <v>3951</v>
      </c>
      <c r="D326">
        <v>800000</v>
      </c>
      <c r="E326">
        <v>576</v>
      </c>
      <c r="F326" s="3">
        <v>530.02020351869578</v>
      </c>
    </row>
    <row r="327" spans="1:6">
      <c r="A327">
        <v>9</v>
      </c>
      <c r="B327">
        <v>-91.049000000000007</v>
      </c>
      <c r="C327">
        <v>3951</v>
      </c>
      <c r="D327">
        <v>800000</v>
      </c>
      <c r="E327">
        <v>561</v>
      </c>
      <c r="F327" s="3">
        <v>535.45191556493808</v>
      </c>
    </row>
    <row r="328" spans="1:6">
      <c r="A328">
        <v>10</v>
      </c>
      <c r="B328">
        <v>-90.933999999999997</v>
      </c>
      <c r="C328">
        <v>3951</v>
      </c>
      <c r="D328">
        <v>800000</v>
      </c>
      <c r="E328">
        <v>511</v>
      </c>
      <c r="F328" s="3">
        <v>542.96435418137753</v>
      </c>
    </row>
    <row r="329" spans="1:6">
      <c r="A329">
        <v>11</v>
      </c>
      <c r="B329">
        <v>-90.823999999999998</v>
      </c>
      <c r="C329">
        <v>3951</v>
      </c>
      <c r="D329">
        <v>800000</v>
      </c>
      <c r="E329">
        <v>562</v>
      </c>
      <c r="F329" s="3">
        <v>553.75695027559902</v>
      </c>
    </row>
    <row r="330" spans="1:6">
      <c r="A330">
        <v>12</v>
      </c>
      <c r="B330">
        <v>-90.709000000000003</v>
      </c>
      <c r="C330">
        <v>3951</v>
      </c>
      <c r="D330">
        <v>800000</v>
      </c>
      <c r="E330">
        <v>595</v>
      </c>
      <c r="F330" s="3">
        <v>571.00420400743178</v>
      </c>
    </row>
    <row r="331" spans="1:6">
      <c r="A331">
        <v>13</v>
      </c>
      <c r="B331">
        <v>-90.594999999999999</v>
      </c>
      <c r="C331">
        <v>3951</v>
      </c>
      <c r="D331">
        <v>800000</v>
      </c>
      <c r="E331">
        <v>565</v>
      </c>
      <c r="F331" s="3">
        <v>596.19574617757075</v>
      </c>
    </row>
    <row r="332" spans="1:6">
      <c r="A332">
        <v>14</v>
      </c>
      <c r="B332">
        <v>-90.486999999999995</v>
      </c>
      <c r="C332">
        <v>3951</v>
      </c>
      <c r="D332">
        <v>800000</v>
      </c>
      <c r="E332">
        <v>623</v>
      </c>
      <c r="F332" s="3">
        <v>628.2282769845101</v>
      </c>
    </row>
    <row r="333" spans="1:6">
      <c r="A333">
        <v>15</v>
      </c>
      <c r="B333">
        <v>-90.372</v>
      </c>
      <c r="C333">
        <v>3951</v>
      </c>
      <c r="D333">
        <v>800000</v>
      </c>
      <c r="E333">
        <v>681</v>
      </c>
      <c r="F333" s="3">
        <v>669.28878907090177</v>
      </c>
    </row>
    <row r="334" spans="1:6">
      <c r="A334">
        <v>16</v>
      </c>
      <c r="B334">
        <v>-90.256</v>
      </c>
      <c r="C334">
        <v>3951</v>
      </c>
      <c r="D334">
        <v>800000</v>
      </c>
      <c r="E334">
        <v>725</v>
      </c>
      <c r="F334" s="3">
        <v>712.63958462728237</v>
      </c>
    </row>
    <row r="335" spans="1:6">
      <c r="A335">
        <v>17</v>
      </c>
      <c r="B335">
        <v>-90.14</v>
      </c>
      <c r="C335">
        <v>3951</v>
      </c>
      <c r="D335">
        <v>800000</v>
      </c>
      <c r="E335">
        <v>746</v>
      </c>
      <c r="F335" s="3">
        <v>749.68498073559238</v>
      </c>
    </row>
    <row r="336" spans="1:6">
      <c r="A336">
        <v>18</v>
      </c>
      <c r="B336">
        <v>-90.025000000000006</v>
      </c>
      <c r="C336">
        <v>3951</v>
      </c>
      <c r="D336">
        <v>800000</v>
      </c>
      <c r="E336">
        <v>753</v>
      </c>
      <c r="F336" s="3">
        <v>771.85012376476573</v>
      </c>
    </row>
    <row r="337" spans="1:6">
      <c r="A337">
        <v>19</v>
      </c>
      <c r="B337">
        <v>-89.918999999999997</v>
      </c>
      <c r="C337">
        <v>3951</v>
      </c>
      <c r="D337">
        <v>800000</v>
      </c>
      <c r="E337">
        <v>809</v>
      </c>
      <c r="F337" s="3">
        <v>774.93562923445711</v>
      </c>
    </row>
    <row r="338" spans="1:6">
      <c r="A338">
        <v>20</v>
      </c>
      <c r="B338">
        <v>-89.805999999999997</v>
      </c>
      <c r="C338">
        <v>3951</v>
      </c>
      <c r="D338">
        <v>800000</v>
      </c>
      <c r="E338">
        <v>747</v>
      </c>
      <c r="F338" s="3">
        <v>759.97156882858485</v>
      </c>
    </row>
    <row r="339" spans="1:6">
      <c r="A339">
        <v>21</v>
      </c>
      <c r="B339">
        <v>-89.691000000000003</v>
      </c>
      <c r="C339">
        <v>3951</v>
      </c>
      <c r="D339">
        <v>800000</v>
      </c>
      <c r="E339">
        <v>722</v>
      </c>
      <c r="F339" s="3">
        <v>730.5107678961449</v>
      </c>
    </row>
    <row r="340" spans="1:6">
      <c r="A340">
        <v>22</v>
      </c>
      <c r="B340">
        <v>-89.576999999999998</v>
      </c>
      <c r="C340">
        <v>3951</v>
      </c>
      <c r="D340">
        <v>800000</v>
      </c>
      <c r="E340">
        <v>677</v>
      </c>
      <c r="F340" s="3">
        <v>695.24170815309287</v>
      </c>
    </row>
    <row r="341" spans="1:6">
      <c r="A341">
        <v>23</v>
      </c>
      <c r="B341">
        <v>-89.457999999999998</v>
      </c>
      <c r="C341">
        <v>3951</v>
      </c>
      <c r="D341">
        <v>800000</v>
      </c>
      <c r="E341">
        <v>676</v>
      </c>
      <c r="F341" s="3">
        <v>660.48570362140833</v>
      </c>
    </row>
    <row r="342" spans="1:6">
      <c r="A342">
        <v>24</v>
      </c>
      <c r="B342">
        <v>-89.341999999999999</v>
      </c>
      <c r="C342">
        <v>3951</v>
      </c>
      <c r="D342">
        <v>800000</v>
      </c>
      <c r="E342">
        <v>663</v>
      </c>
      <c r="F342" s="3">
        <v>634.09979766326285</v>
      </c>
    </row>
    <row r="343" spans="1:6">
      <c r="A343">
        <v>25</v>
      </c>
      <c r="B343">
        <v>-89.234999999999999</v>
      </c>
      <c r="C343">
        <v>3951</v>
      </c>
      <c r="D343">
        <v>800000</v>
      </c>
      <c r="E343">
        <v>628</v>
      </c>
      <c r="F343" s="3">
        <v>617.89777155543834</v>
      </c>
    </row>
    <row r="344" spans="1:6">
      <c r="A344">
        <v>26</v>
      </c>
      <c r="B344">
        <v>-89.13</v>
      </c>
      <c r="C344">
        <v>3951</v>
      </c>
      <c r="D344">
        <v>800000</v>
      </c>
      <c r="E344">
        <v>571</v>
      </c>
      <c r="F344" s="3">
        <v>608.87484628287029</v>
      </c>
    </row>
    <row r="345" spans="1:6">
      <c r="A345">
        <v>27</v>
      </c>
      <c r="B345">
        <v>-89.016000000000005</v>
      </c>
      <c r="C345">
        <v>3951</v>
      </c>
      <c r="D345">
        <v>800000</v>
      </c>
      <c r="E345">
        <v>600</v>
      </c>
      <c r="F345" s="3">
        <v>604.85951091830236</v>
      </c>
    </row>
    <row r="346" spans="1:6">
      <c r="A346">
        <v>28</v>
      </c>
      <c r="B346">
        <v>-88.896000000000001</v>
      </c>
      <c r="C346">
        <v>3951</v>
      </c>
      <c r="D346">
        <v>800000</v>
      </c>
      <c r="E346">
        <v>610</v>
      </c>
      <c r="F346" s="3">
        <v>604.76049274426464</v>
      </c>
    </row>
    <row r="347" spans="1:6">
      <c r="A347">
        <v>29</v>
      </c>
      <c r="B347">
        <v>-88.790999999999997</v>
      </c>
      <c r="C347">
        <v>3951</v>
      </c>
      <c r="D347">
        <v>800000</v>
      </c>
      <c r="E347">
        <v>627</v>
      </c>
      <c r="F347" s="3">
        <v>606.58913472936865</v>
      </c>
    </row>
    <row r="348" spans="1:6">
      <c r="A348">
        <v>30</v>
      </c>
      <c r="B348">
        <v>-88.671999999999997</v>
      </c>
      <c r="C348">
        <v>3951</v>
      </c>
      <c r="D348">
        <v>800000</v>
      </c>
      <c r="E348">
        <v>595</v>
      </c>
      <c r="F348" s="3">
        <v>609.6999307764105</v>
      </c>
    </row>
    <row r="349" spans="1:6">
      <c r="A349">
        <v>31</v>
      </c>
      <c r="B349">
        <v>-88.56</v>
      </c>
      <c r="C349">
        <v>3951</v>
      </c>
      <c r="D349">
        <v>800000</v>
      </c>
      <c r="E349">
        <v>617</v>
      </c>
      <c r="F349" s="3">
        <v>613.06713742667046</v>
      </c>
    </row>
    <row r="350" spans="1:6">
      <c r="A350">
        <v>32</v>
      </c>
      <c r="B350">
        <v>-88.451999999999998</v>
      </c>
      <c r="C350">
        <v>3951</v>
      </c>
      <c r="D350">
        <v>800000</v>
      </c>
      <c r="E350">
        <v>636</v>
      </c>
      <c r="F350" s="3"/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123</v>
      </c>
      <c r="B368" t="s">
        <v>102</v>
      </c>
      <c r="C368" t="s">
        <v>105</v>
      </c>
      <c r="D368" t="s">
        <v>122</v>
      </c>
      <c r="E368" t="s">
        <v>121</v>
      </c>
      <c r="F368" t="s">
        <v>142</v>
      </c>
    </row>
    <row r="369" spans="1:10">
      <c r="A369">
        <v>1</v>
      </c>
      <c r="B369">
        <v>-91.947999999999993</v>
      </c>
      <c r="C369">
        <v>4125</v>
      </c>
      <c r="D369">
        <v>800000</v>
      </c>
      <c r="E369">
        <v>401</v>
      </c>
      <c r="F369" s="3"/>
      <c r="J369" t="s">
        <v>160</v>
      </c>
    </row>
    <row r="370" spans="1:10">
      <c r="A370">
        <v>2</v>
      </c>
      <c r="B370">
        <v>-91.838999999999999</v>
      </c>
      <c r="C370">
        <v>4125</v>
      </c>
      <c r="D370">
        <v>800000</v>
      </c>
      <c r="E370">
        <v>426</v>
      </c>
      <c r="F370" s="3"/>
    </row>
    <row r="371" spans="1:10">
      <c r="A371">
        <v>3</v>
      </c>
      <c r="B371">
        <v>-91.724000000000004</v>
      </c>
      <c r="C371">
        <v>4125</v>
      </c>
      <c r="D371">
        <v>800000</v>
      </c>
      <c r="E371">
        <v>433</v>
      </c>
      <c r="F371" s="3"/>
    </row>
    <row r="372" spans="1:10">
      <c r="A372">
        <v>4</v>
      </c>
      <c r="B372">
        <v>-91.611999999999995</v>
      </c>
      <c r="C372">
        <v>4125</v>
      </c>
      <c r="D372">
        <v>800000</v>
      </c>
      <c r="E372">
        <v>442</v>
      </c>
      <c r="F372" s="3"/>
    </row>
    <row r="373" spans="1:10">
      <c r="A373">
        <v>5</v>
      </c>
      <c r="B373">
        <v>-91.5</v>
      </c>
      <c r="C373">
        <v>4125</v>
      </c>
      <c r="D373">
        <v>800000</v>
      </c>
      <c r="E373">
        <v>478</v>
      </c>
      <c r="F373" s="3"/>
    </row>
    <row r="374" spans="1:10">
      <c r="A374">
        <v>6</v>
      </c>
      <c r="B374">
        <v>-91.394000000000005</v>
      </c>
      <c r="C374">
        <v>4125</v>
      </c>
      <c r="D374">
        <v>800000</v>
      </c>
      <c r="E374">
        <v>468</v>
      </c>
      <c r="F374" s="3">
        <v>493.53869523763103</v>
      </c>
    </row>
    <row r="375" spans="1:10">
      <c r="A375">
        <v>7</v>
      </c>
      <c r="B375">
        <v>-91.281000000000006</v>
      </c>
      <c r="C375">
        <v>4125</v>
      </c>
      <c r="D375">
        <v>800000</v>
      </c>
      <c r="E375">
        <v>488</v>
      </c>
      <c r="F375" s="3">
        <v>499.20601822244305</v>
      </c>
    </row>
    <row r="376" spans="1:10">
      <c r="A376">
        <v>8</v>
      </c>
      <c r="B376">
        <v>-91.165000000000006</v>
      </c>
      <c r="C376">
        <v>4125</v>
      </c>
      <c r="D376">
        <v>800000</v>
      </c>
      <c r="E376">
        <v>528</v>
      </c>
      <c r="F376" s="3">
        <v>506.54375151528762</v>
      </c>
    </row>
    <row r="377" spans="1:10">
      <c r="A377">
        <v>9</v>
      </c>
      <c r="B377">
        <v>-91.049000000000007</v>
      </c>
      <c r="C377">
        <v>4125</v>
      </c>
      <c r="D377">
        <v>800000</v>
      </c>
      <c r="E377">
        <v>550</v>
      </c>
      <c r="F377" s="3">
        <v>516.67425129324295</v>
      </c>
    </row>
    <row r="378" spans="1:10">
      <c r="A378">
        <v>10</v>
      </c>
      <c r="B378">
        <v>-90.933999999999997</v>
      </c>
      <c r="C378">
        <v>4125</v>
      </c>
      <c r="D378">
        <v>800000</v>
      </c>
      <c r="E378">
        <v>543</v>
      </c>
      <c r="F378" s="3">
        <v>531.19674851948832</v>
      </c>
    </row>
    <row r="379" spans="1:10">
      <c r="A379">
        <v>11</v>
      </c>
      <c r="B379">
        <v>-90.823999999999998</v>
      </c>
      <c r="C379">
        <v>4125</v>
      </c>
      <c r="D379">
        <v>800000</v>
      </c>
      <c r="E379">
        <v>547</v>
      </c>
      <c r="F379" s="3">
        <v>551.04157692233798</v>
      </c>
    </row>
    <row r="380" spans="1:10">
      <c r="A380">
        <v>12</v>
      </c>
      <c r="B380">
        <v>-90.709000000000003</v>
      </c>
      <c r="C380">
        <v>4125</v>
      </c>
      <c r="D380">
        <v>800000</v>
      </c>
      <c r="E380">
        <v>566</v>
      </c>
      <c r="F380" s="3">
        <v>579.48984314242091</v>
      </c>
    </row>
    <row r="381" spans="1:10">
      <c r="A381">
        <v>13</v>
      </c>
      <c r="B381">
        <v>-90.594999999999999</v>
      </c>
      <c r="C381">
        <v>4125</v>
      </c>
      <c r="D381">
        <v>800000</v>
      </c>
      <c r="E381">
        <v>581</v>
      </c>
      <c r="F381" s="3">
        <v>615.68216946063922</v>
      </c>
    </row>
    <row r="382" spans="1:10">
      <c r="A382">
        <v>14</v>
      </c>
      <c r="B382">
        <v>-90.486999999999995</v>
      </c>
      <c r="C382">
        <v>4125</v>
      </c>
      <c r="D382">
        <v>800000</v>
      </c>
      <c r="E382">
        <v>636</v>
      </c>
      <c r="F382" s="3">
        <v>655.58961964555056</v>
      </c>
    </row>
    <row r="383" spans="1:10">
      <c r="A383">
        <v>15</v>
      </c>
      <c r="B383">
        <v>-90.372</v>
      </c>
      <c r="C383">
        <v>4125</v>
      </c>
      <c r="D383">
        <v>800000</v>
      </c>
      <c r="E383">
        <v>738</v>
      </c>
      <c r="F383" s="3">
        <v>699.79806243804558</v>
      </c>
    </row>
    <row r="384" spans="1:10">
      <c r="A384">
        <v>16</v>
      </c>
      <c r="B384">
        <v>-90.256</v>
      </c>
      <c r="C384">
        <v>4125</v>
      </c>
      <c r="D384">
        <v>800000</v>
      </c>
      <c r="E384">
        <v>748</v>
      </c>
      <c r="F384" s="3">
        <v>739.63774342611475</v>
      </c>
    </row>
    <row r="385" spans="1:6">
      <c r="A385">
        <v>17</v>
      </c>
      <c r="B385">
        <v>-90.14</v>
      </c>
      <c r="C385">
        <v>4125</v>
      </c>
      <c r="D385">
        <v>800000</v>
      </c>
      <c r="E385">
        <v>797</v>
      </c>
      <c r="F385" s="3">
        <v>767.55820953031775</v>
      </c>
    </row>
    <row r="386" spans="1:6">
      <c r="A386">
        <v>18</v>
      </c>
      <c r="B386">
        <v>-90.025000000000006</v>
      </c>
      <c r="C386">
        <v>4125</v>
      </c>
      <c r="D386">
        <v>800000</v>
      </c>
      <c r="E386">
        <v>789</v>
      </c>
      <c r="F386" s="3">
        <v>778.26379607681588</v>
      </c>
    </row>
    <row r="387" spans="1:6">
      <c r="A387">
        <v>19</v>
      </c>
      <c r="B387">
        <v>-89.918999999999997</v>
      </c>
      <c r="C387">
        <v>4125</v>
      </c>
      <c r="D387">
        <v>800000</v>
      </c>
      <c r="E387">
        <v>736</v>
      </c>
      <c r="F387" s="3">
        <v>771.82838054494175</v>
      </c>
    </row>
    <row r="388" spans="1:6">
      <c r="A388">
        <v>20</v>
      </c>
      <c r="B388">
        <v>-89.805999999999997</v>
      </c>
      <c r="C388">
        <v>4125</v>
      </c>
      <c r="D388">
        <v>800000</v>
      </c>
      <c r="E388">
        <v>750</v>
      </c>
      <c r="F388" s="3">
        <v>750.12281369486675</v>
      </c>
    </row>
    <row r="389" spans="1:6">
      <c r="A389">
        <v>21</v>
      </c>
      <c r="B389">
        <v>-89.691000000000003</v>
      </c>
      <c r="C389">
        <v>4125</v>
      </c>
      <c r="D389">
        <v>800000</v>
      </c>
      <c r="E389">
        <v>699</v>
      </c>
      <c r="F389" s="3">
        <v>717.91206277007348</v>
      </c>
    </row>
    <row r="390" spans="1:6">
      <c r="A390">
        <v>22</v>
      </c>
      <c r="B390">
        <v>-89.576999999999998</v>
      </c>
      <c r="C390">
        <v>4125</v>
      </c>
      <c r="D390">
        <v>800000</v>
      </c>
      <c r="E390">
        <v>668</v>
      </c>
      <c r="F390" s="3">
        <v>682.83223296596998</v>
      </c>
    </row>
    <row r="391" spans="1:6">
      <c r="A391">
        <v>23</v>
      </c>
      <c r="B391">
        <v>-89.457999999999998</v>
      </c>
      <c r="C391">
        <v>4125</v>
      </c>
      <c r="D391">
        <v>800000</v>
      </c>
      <c r="E391">
        <v>686</v>
      </c>
      <c r="F391" s="3">
        <v>649.41664495916768</v>
      </c>
    </row>
    <row r="392" spans="1:6">
      <c r="A392">
        <v>24</v>
      </c>
      <c r="B392">
        <v>-89.341999999999999</v>
      </c>
      <c r="C392">
        <v>4125</v>
      </c>
      <c r="D392">
        <v>800000</v>
      </c>
      <c r="E392">
        <v>630</v>
      </c>
      <c r="F392" s="3">
        <v>624.01749819379324</v>
      </c>
    </row>
    <row r="393" spans="1:6">
      <c r="A393">
        <v>25</v>
      </c>
      <c r="B393">
        <v>-89.234999999999999</v>
      </c>
      <c r="C393">
        <v>4125</v>
      </c>
      <c r="D393">
        <v>800000</v>
      </c>
      <c r="E393">
        <v>599</v>
      </c>
      <c r="F393" s="3">
        <v>608.01060115819553</v>
      </c>
    </row>
    <row r="394" spans="1:6">
      <c r="A394">
        <v>26</v>
      </c>
      <c r="B394">
        <v>-89.13</v>
      </c>
      <c r="C394">
        <v>4125</v>
      </c>
      <c r="D394">
        <v>800000</v>
      </c>
      <c r="E394">
        <v>608</v>
      </c>
      <c r="F394" s="3">
        <v>598.67657386474298</v>
      </c>
    </row>
    <row r="395" spans="1:6">
      <c r="A395">
        <v>27</v>
      </c>
      <c r="B395">
        <v>-89.016000000000005</v>
      </c>
      <c r="C395">
        <v>4125</v>
      </c>
      <c r="D395">
        <v>800000</v>
      </c>
      <c r="E395">
        <v>624</v>
      </c>
      <c r="F395" s="3">
        <v>594.16337215836563</v>
      </c>
    </row>
    <row r="396" spans="1:6">
      <c r="A396">
        <v>28</v>
      </c>
      <c r="B396">
        <v>-88.896000000000001</v>
      </c>
      <c r="C396">
        <v>4125</v>
      </c>
      <c r="D396">
        <v>800000</v>
      </c>
      <c r="E396">
        <v>634</v>
      </c>
      <c r="F396" s="3">
        <v>593.73448678092768</v>
      </c>
    </row>
    <row r="397" spans="1:6">
      <c r="A397">
        <v>29</v>
      </c>
      <c r="B397">
        <v>-88.790999999999997</v>
      </c>
      <c r="C397">
        <v>4125</v>
      </c>
      <c r="D397">
        <v>800000</v>
      </c>
      <c r="E397">
        <v>589</v>
      </c>
      <c r="F397" s="3">
        <v>595.56911197271643</v>
      </c>
    </row>
    <row r="398" spans="1:6">
      <c r="A398">
        <v>30</v>
      </c>
      <c r="B398">
        <v>-88.671999999999997</v>
      </c>
      <c r="C398">
        <v>4125</v>
      </c>
      <c r="D398">
        <v>800000</v>
      </c>
      <c r="E398">
        <v>557</v>
      </c>
      <c r="F398" s="3">
        <v>598.9982952843252</v>
      </c>
    </row>
    <row r="399" spans="1:6">
      <c r="A399">
        <v>31</v>
      </c>
      <c r="B399">
        <v>-88.56</v>
      </c>
      <c r="C399">
        <v>4125</v>
      </c>
      <c r="D399">
        <v>800000</v>
      </c>
      <c r="E399">
        <v>587</v>
      </c>
      <c r="F399" s="3">
        <v>602.87933727071174</v>
      </c>
    </row>
    <row r="400" spans="1:6">
      <c r="A400">
        <v>32</v>
      </c>
      <c r="B400">
        <v>-88.451999999999998</v>
      </c>
      <c r="C400">
        <v>4125</v>
      </c>
      <c r="D400">
        <v>800000</v>
      </c>
      <c r="E400">
        <v>654</v>
      </c>
      <c r="F400" s="3"/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123</v>
      </c>
      <c r="B418" t="s">
        <v>102</v>
      </c>
      <c r="C418" t="s">
        <v>105</v>
      </c>
      <c r="D418" t="s">
        <v>122</v>
      </c>
      <c r="E418" t="s">
        <v>121</v>
      </c>
      <c r="F418" t="s">
        <v>142</v>
      </c>
    </row>
    <row r="419" spans="1:10">
      <c r="A419">
        <v>1</v>
      </c>
      <c r="B419">
        <v>-91.947999999999993</v>
      </c>
      <c r="C419">
        <v>4128</v>
      </c>
      <c r="D419">
        <v>800000</v>
      </c>
      <c r="E419">
        <v>433</v>
      </c>
      <c r="F419" s="3"/>
      <c r="J419" t="s">
        <v>161</v>
      </c>
    </row>
    <row r="420" spans="1:10">
      <c r="A420">
        <v>2</v>
      </c>
      <c r="B420">
        <v>-91.838999999999999</v>
      </c>
      <c r="C420">
        <v>4128</v>
      </c>
      <c r="D420">
        <v>800000</v>
      </c>
      <c r="E420">
        <v>420</v>
      </c>
      <c r="F420" s="3"/>
    </row>
    <row r="421" spans="1:10">
      <c r="A421">
        <v>3</v>
      </c>
      <c r="B421">
        <v>-91.724000000000004</v>
      </c>
      <c r="C421">
        <v>4128</v>
      </c>
      <c r="D421">
        <v>800000</v>
      </c>
      <c r="E421">
        <v>464</v>
      </c>
      <c r="F421" s="3"/>
    </row>
    <row r="422" spans="1:10">
      <c r="A422">
        <v>4</v>
      </c>
      <c r="B422">
        <v>-91.611999999999995</v>
      </c>
      <c r="C422">
        <v>4128</v>
      </c>
      <c r="D422">
        <v>800000</v>
      </c>
      <c r="E422">
        <v>477</v>
      </c>
      <c r="F422" s="3"/>
    </row>
    <row r="423" spans="1:10">
      <c r="A423">
        <v>5</v>
      </c>
      <c r="B423">
        <v>-91.5</v>
      </c>
      <c r="C423">
        <v>4128</v>
      </c>
      <c r="D423">
        <v>800000</v>
      </c>
      <c r="E423">
        <v>515</v>
      </c>
      <c r="F423" s="3"/>
    </row>
    <row r="424" spans="1:10">
      <c r="A424">
        <v>6</v>
      </c>
      <c r="B424">
        <v>-91.394000000000005</v>
      </c>
      <c r="C424">
        <v>4128</v>
      </c>
      <c r="D424">
        <v>800000</v>
      </c>
      <c r="E424">
        <v>512</v>
      </c>
      <c r="F424" s="3">
        <v>506.18681019150154</v>
      </c>
    </row>
    <row r="425" spans="1:10">
      <c r="A425">
        <v>7</v>
      </c>
      <c r="B425">
        <v>-91.281000000000006</v>
      </c>
      <c r="C425">
        <v>4128</v>
      </c>
      <c r="D425">
        <v>800000</v>
      </c>
      <c r="E425">
        <v>501</v>
      </c>
      <c r="F425" s="3">
        <v>512.43946034628971</v>
      </c>
    </row>
    <row r="426" spans="1:10">
      <c r="A426">
        <v>8</v>
      </c>
      <c r="B426">
        <v>-91.165000000000006</v>
      </c>
      <c r="C426">
        <v>4128</v>
      </c>
      <c r="D426">
        <v>800000</v>
      </c>
      <c r="E426">
        <v>525</v>
      </c>
      <c r="F426" s="3">
        <v>520.57272454230429</v>
      </c>
    </row>
    <row r="427" spans="1:10">
      <c r="A427">
        <v>9</v>
      </c>
      <c r="B427">
        <v>-91.049000000000007</v>
      </c>
      <c r="C427">
        <v>4128</v>
      </c>
      <c r="D427">
        <v>800000</v>
      </c>
      <c r="E427">
        <v>538</v>
      </c>
      <c r="F427" s="3">
        <v>531.80282513383156</v>
      </c>
    </row>
    <row r="428" spans="1:10">
      <c r="A428">
        <v>10</v>
      </c>
      <c r="B428">
        <v>-90.933999999999997</v>
      </c>
      <c r="C428">
        <v>4128</v>
      </c>
      <c r="D428">
        <v>800000</v>
      </c>
      <c r="E428">
        <v>552</v>
      </c>
      <c r="F428" s="3">
        <v>547.79258542842013</v>
      </c>
    </row>
    <row r="429" spans="1:10">
      <c r="A429">
        <v>11</v>
      </c>
      <c r="B429">
        <v>-90.823999999999998</v>
      </c>
      <c r="C429">
        <v>4128</v>
      </c>
      <c r="D429">
        <v>800000</v>
      </c>
      <c r="E429">
        <v>564</v>
      </c>
      <c r="F429" s="3">
        <v>569.35530611491151</v>
      </c>
    </row>
    <row r="430" spans="1:10">
      <c r="A430">
        <v>12</v>
      </c>
      <c r="B430">
        <v>-90.709000000000003</v>
      </c>
      <c r="C430">
        <v>4128</v>
      </c>
      <c r="D430">
        <v>800000</v>
      </c>
      <c r="E430">
        <v>582</v>
      </c>
      <c r="F430" s="3">
        <v>599.67659043996741</v>
      </c>
    </row>
    <row r="431" spans="1:10">
      <c r="A431">
        <v>13</v>
      </c>
      <c r="B431">
        <v>-90.594999999999999</v>
      </c>
      <c r="C431">
        <v>4128</v>
      </c>
      <c r="D431">
        <v>800000</v>
      </c>
      <c r="E431">
        <v>647</v>
      </c>
      <c r="F431" s="3">
        <v>637.28124537900419</v>
      </c>
    </row>
    <row r="432" spans="1:10">
      <c r="A432">
        <v>14</v>
      </c>
      <c r="B432">
        <v>-90.486999999999995</v>
      </c>
      <c r="C432">
        <v>4128</v>
      </c>
      <c r="D432">
        <v>800000</v>
      </c>
      <c r="E432">
        <v>664</v>
      </c>
      <c r="F432" s="3">
        <v>677.46264863932538</v>
      </c>
    </row>
    <row r="433" spans="1:6">
      <c r="A433">
        <v>15</v>
      </c>
      <c r="B433">
        <v>-90.372</v>
      </c>
      <c r="C433">
        <v>4128</v>
      </c>
      <c r="D433">
        <v>800000</v>
      </c>
      <c r="E433">
        <v>740</v>
      </c>
      <c r="F433" s="3">
        <v>720.15871398932291</v>
      </c>
    </row>
    <row r="434" spans="1:6">
      <c r="A434">
        <v>16</v>
      </c>
      <c r="B434">
        <v>-90.256</v>
      </c>
      <c r="C434">
        <v>4128</v>
      </c>
      <c r="D434">
        <v>800000</v>
      </c>
      <c r="E434">
        <v>752</v>
      </c>
      <c r="F434" s="3">
        <v>756.28167500075028</v>
      </c>
    </row>
    <row r="435" spans="1:6">
      <c r="A435">
        <v>17</v>
      </c>
      <c r="B435">
        <v>-90.14</v>
      </c>
      <c r="C435">
        <v>4128</v>
      </c>
      <c r="D435">
        <v>800000</v>
      </c>
      <c r="E435">
        <v>788</v>
      </c>
      <c r="F435" s="3">
        <v>778.68068422904753</v>
      </c>
    </row>
    <row r="436" spans="1:6">
      <c r="A436">
        <v>18</v>
      </c>
      <c r="B436">
        <v>-90.025000000000006</v>
      </c>
      <c r="C436">
        <v>4128</v>
      </c>
      <c r="D436">
        <v>800000</v>
      </c>
      <c r="E436">
        <v>801</v>
      </c>
      <c r="F436" s="3">
        <v>783.26242163964946</v>
      </c>
    </row>
    <row r="437" spans="1:6">
      <c r="A437">
        <v>19</v>
      </c>
      <c r="B437">
        <v>-89.918999999999997</v>
      </c>
      <c r="C437">
        <v>4128</v>
      </c>
      <c r="D437">
        <v>800000</v>
      </c>
      <c r="E437">
        <v>745</v>
      </c>
      <c r="F437" s="3">
        <v>771.92105235999657</v>
      </c>
    </row>
    <row r="438" spans="1:6">
      <c r="A438">
        <v>20</v>
      </c>
      <c r="B438">
        <v>-89.805999999999997</v>
      </c>
      <c r="C438">
        <v>4128</v>
      </c>
      <c r="D438">
        <v>800000</v>
      </c>
      <c r="E438">
        <v>734</v>
      </c>
      <c r="F438" s="3">
        <v>746.9980935195963</v>
      </c>
    </row>
    <row r="439" spans="1:6">
      <c r="A439">
        <v>21</v>
      </c>
      <c r="B439">
        <v>-89.691000000000003</v>
      </c>
      <c r="C439">
        <v>4128</v>
      </c>
      <c r="D439">
        <v>800000</v>
      </c>
      <c r="E439">
        <v>722</v>
      </c>
      <c r="F439" s="3">
        <v>714.31943367878102</v>
      </c>
    </row>
    <row r="440" spans="1:6">
      <c r="A440">
        <v>22</v>
      </c>
      <c r="B440">
        <v>-89.576999999999998</v>
      </c>
      <c r="C440">
        <v>4128</v>
      </c>
      <c r="D440">
        <v>800000</v>
      </c>
      <c r="E440">
        <v>687</v>
      </c>
      <c r="F440" s="3">
        <v>681.41894305582878</v>
      </c>
    </row>
    <row r="441" spans="1:6">
      <c r="A441">
        <v>23</v>
      </c>
      <c r="B441">
        <v>-89.457999999999998</v>
      </c>
      <c r="C441">
        <v>4128</v>
      </c>
      <c r="D441">
        <v>800000</v>
      </c>
      <c r="E441">
        <v>646</v>
      </c>
      <c r="F441" s="3">
        <v>652.18123763060032</v>
      </c>
    </row>
    <row r="442" spans="1:6">
      <c r="A442">
        <v>24</v>
      </c>
      <c r="B442">
        <v>-89.341999999999999</v>
      </c>
      <c r="C442">
        <v>4128</v>
      </c>
      <c r="D442">
        <v>800000</v>
      </c>
      <c r="E442">
        <v>654</v>
      </c>
      <c r="F442" s="3">
        <v>631.55238251825915</v>
      </c>
    </row>
    <row r="443" spans="1:6">
      <c r="A443">
        <v>25</v>
      </c>
      <c r="B443">
        <v>-89.234999999999999</v>
      </c>
      <c r="C443">
        <v>4128</v>
      </c>
      <c r="D443">
        <v>800000</v>
      </c>
      <c r="E443">
        <v>608</v>
      </c>
      <c r="F443" s="3">
        <v>619.69263435332766</v>
      </c>
    </row>
    <row r="444" spans="1:6">
      <c r="A444">
        <v>26</v>
      </c>
      <c r="B444">
        <v>-89.13</v>
      </c>
      <c r="C444">
        <v>4128</v>
      </c>
      <c r="D444">
        <v>800000</v>
      </c>
      <c r="E444">
        <v>634</v>
      </c>
      <c r="F444" s="3">
        <v>613.73163330191403</v>
      </c>
    </row>
    <row r="445" spans="1:6">
      <c r="A445">
        <v>27</v>
      </c>
      <c r="B445">
        <v>-89.016000000000005</v>
      </c>
      <c r="C445">
        <v>4128</v>
      </c>
      <c r="D445">
        <v>800000</v>
      </c>
      <c r="E445">
        <v>590</v>
      </c>
      <c r="F445" s="3">
        <v>611.94635192884607</v>
      </c>
    </row>
    <row r="446" spans="1:6">
      <c r="A446">
        <v>28</v>
      </c>
      <c r="B446">
        <v>-88.896000000000001</v>
      </c>
      <c r="C446">
        <v>4128</v>
      </c>
      <c r="D446">
        <v>800000</v>
      </c>
      <c r="E446">
        <v>649</v>
      </c>
      <c r="F446" s="3">
        <v>613.45426042718645</v>
      </c>
    </row>
    <row r="447" spans="1:6">
      <c r="A447">
        <v>29</v>
      </c>
      <c r="B447">
        <v>-88.790999999999997</v>
      </c>
      <c r="C447">
        <v>4128</v>
      </c>
      <c r="D447">
        <v>800000</v>
      </c>
      <c r="E447">
        <v>593</v>
      </c>
      <c r="F447" s="3">
        <v>616.40459563652553</v>
      </c>
    </row>
    <row r="448" spans="1:6">
      <c r="A448">
        <v>30</v>
      </c>
      <c r="B448">
        <v>-88.671999999999997</v>
      </c>
      <c r="C448">
        <v>4128</v>
      </c>
      <c r="D448">
        <v>800000</v>
      </c>
      <c r="E448">
        <v>629</v>
      </c>
      <c r="F448" s="3">
        <v>620.68677000701484</v>
      </c>
    </row>
    <row r="449" spans="1:6">
      <c r="A449">
        <v>31</v>
      </c>
      <c r="B449">
        <v>-88.56</v>
      </c>
      <c r="C449">
        <v>4128</v>
      </c>
      <c r="D449">
        <v>800000</v>
      </c>
      <c r="E449">
        <v>613</v>
      </c>
      <c r="F449" s="3">
        <v>625.14592458257084</v>
      </c>
    </row>
    <row r="450" spans="1:6">
      <c r="A450">
        <v>32</v>
      </c>
      <c r="B450">
        <v>-88.451999999999998</v>
      </c>
      <c r="C450">
        <v>4128</v>
      </c>
      <c r="D450">
        <v>800000</v>
      </c>
      <c r="E450">
        <v>678</v>
      </c>
      <c r="F450" s="3"/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123</v>
      </c>
      <c r="B468" t="s">
        <v>102</v>
      </c>
      <c r="C468" t="s">
        <v>105</v>
      </c>
      <c r="D468" t="s">
        <v>122</v>
      </c>
      <c r="E468" t="s">
        <v>121</v>
      </c>
      <c r="F468" t="s">
        <v>142</v>
      </c>
    </row>
    <row r="469" spans="1:10">
      <c r="A469">
        <v>1</v>
      </c>
      <c r="B469">
        <v>-91.947999999999993</v>
      </c>
      <c r="C469">
        <v>4145</v>
      </c>
      <c r="D469">
        <v>800000</v>
      </c>
      <c r="E469">
        <v>426</v>
      </c>
      <c r="F469" s="3"/>
      <c r="J469" t="s">
        <v>162</v>
      </c>
    </row>
    <row r="470" spans="1:10">
      <c r="A470">
        <v>2</v>
      </c>
      <c r="B470">
        <v>-91.838999999999999</v>
      </c>
      <c r="C470">
        <v>4145</v>
      </c>
      <c r="D470">
        <v>800000</v>
      </c>
      <c r="E470">
        <v>441</v>
      </c>
      <c r="F470" s="3"/>
    </row>
    <row r="471" spans="1:10">
      <c r="A471">
        <v>3</v>
      </c>
      <c r="B471">
        <v>-91.724000000000004</v>
      </c>
      <c r="C471">
        <v>4145</v>
      </c>
      <c r="D471">
        <v>800000</v>
      </c>
      <c r="E471">
        <v>417</v>
      </c>
      <c r="F471" s="3"/>
    </row>
    <row r="472" spans="1:10">
      <c r="A472">
        <v>4</v>
      </c>
      <c r="B472">
        <v>-91.611999999999995</v>
      </c>
      <c r="C472">
        <v>4145</v>
      </c>
      <c r="D472">
        <v>800000</v>
      </c>
      <c r="E472">
        <v>471</v>
      </c>
      <c r="F472" s="3"/>
    </row>
    <row r="473" spans="1:10">
      <c r="A473">
        <v>5</v>
      </c>
      <c r="B473">
        <v>-91.5</v>
      </c>
      <c r="C473">
        <v>4145</v>
      </c>
      <c r="D473">
        <v>800000</v>
      </c>
      <c r="E473">
        <v>481</v>
      </c>
      <c r="F473" s="3"/>
    </row>
    <row r="474" spans="1:10">
      <c r="A474">
        <v>6</v>
      </c>
      <c r="B474">
        <v>-91.394000000000005</v>
      </c>
      <c r="C474">
        <v>4145</v>
      </c>
      <c r="D474">
        <v>800000</v>
      </c>
      <c r="E474">
        <v>508</v>
      </c>
      <c r="F474" s="3">
        <v>509.50299325656374</v>
      </c>
    </row>
    <row r="475" spans="1:10">
      <c r="A475">
        <v>7</v>
      </c>
      <c r="B475">
        <v>-91.281000000000006</v>
      </c>
      <c r="C475">
        <v>4145</v>
      </c>
      <c r="D475">
        <v>800000</v>
      </c>
      <c r="E475">
        <v>508</v>
      </c>
      <c r="F475" s="3">
        <v>516.30641517500464</v>
      </c>
    </row>
    <row r="476" spans="1:10">
      <c r="A476">
        <v>8</v>
      </c>
      <c r="B476">
        <v>-91.165000000000006</v>
      </c>
      <c r="C476">
        <v>4145</v>
      </c>
      <c r="D476">
        <v>800000</v>
      </c>
      <c r="E476">
        <v>518</v>
      </c>
      <c r="F476" s="3">
        <v>525.22554782315774</v>
      </c>
    </row>
    <row r="477" spans="1:10">
      <c r="A477">
        <v>9</v>
      </c>
      <c r="B477">
        <v>-91.049000000000007</v>
      </c>
      <c r="C477">
        <v>4145</v>
      </c>
      <c r="D477">
        <v>800000</v>
      </c>
      <c r="E477">
        <v>519</v>
      </c>
      <c r="F477" s="3">
        <v>537.38001016913688</v>
      </c>
    </row>
    <row r="478" spans="1:10">
      <c r="A478">
        <v>10</v>
      </c>
      <c r="B478">
        <v>-90.933999999999997</v>
      </c>
      <c r="C478">
        <v>4145</v>
      </c>
      <c r="D478">
        <v>800000</v>
      </c>
      <c r="E478">
        <v>617</v>
      </c>
      <c r="F478" s="3">
        <v>554.15883013406494</v>
      </c>
    </row>
    <row r="479" spans="1:10">
      <c r="A479">
        <v>11</v>
      </c>
      <c r="B479">
        <v>-90.823999999999998</v>
      </c>
      <c r="C479">
        <v>4145</v>
      </c>
      <c r="D479">
        <v>800000</v>
      </c>
      <c r="E479">
        <v>588</v>
      </c>
      <c r="F479" s="3">
        <v>575.93928406911868</v>
      </c>
    </row>
    <row r="480" spans="1:10">
      <c r="A480">
        <v>12</v>
      </c>
      <c r="B480">
        <v>-90.709000000000003</v>
      </c>
      <c r="C480">
        <v>4145</v>
      </c>
      <c r="D480">
        <v>800000</v>
      </c>
      <c r="E480">
        <v>607</v>
      </c>
      <c r="F480" s="3">
        <v>605.41294280772343</v>
      </c>
    </row>
    <row r="481" spans="1:6">
      <c r="A481">
        <v>13</v>
      </c>
      <c r="B481">
        <v>-90.594999999999999</v>
      </c>
      <c r="C481">
        <v>4145</v>
      </c>
      <c r="D481">
        <v>800000</v>
      </c>
      <c r="E481">
        <v>601</v>
      </c>
      <c r="F481" s="3">
        <v>640.7419423472179</v>
      </c>
    </row>
    <row r="482" spans="1:6">
      <c r="A482">
        <v>14</v>
      </c>
      <c r="B482">
        <v>-90.486999999999995</v>
      </c>
      <c r="C482">
        <v>4145</v>
      </c>
      <c r="D482">
        <v>800000</v>
      </c>
      <c r="E482">
        <v>693</v>
      </c>
      <c r="F482" s="3">
        <v>677.54312789824814</v>
      </c>
    </row>
    <row r="483" spans="1:6">
      <c r="A483">
        <v>15</v>
      </c>
      <c r="B483">
        <v>-90.372</v>
      </c>
      <c r="C483">
        <v>4145</v>
      </c>
      <c r="D483">
        <v>800000</v>
      </c>
      <c r="E483">
        <v>720</v>
      </c>
      <c r="F483" s="3">
        <v>716.04450615266626</v>
      </c>
    </row>
    <row r="484" spans="1:6">
      <c r="A484">
        <v>16</v>
      </c>
      <c r="B484">
        <v>-90.256</v>
      </c>
      <c r="C484">
        <v>4145</v>
      </c>
      <c r="D484">
        <v>800000</v>
      </c>
      <c r="E484">
        <v>731</v>
      </c>
      <c r="F484" s="3">
        <v>748.57913951067053</v>
      </c>
    </row>
    <row r="485" spans="1:6">
      <c r="A485">
        <v>17</v>
      </c>
      <c r="B485">
        <v>-90.14</v>
      </c>
      <c r="C485">
        <v>4145</v>
      </c>
      <c r="D485">
        <v>800000</v>
      </c>
      <c r="E485">
        <v>795</v>
      </c>
      <c r="F485" s="3">
        <v>769.38073237817025</v>
      </c>
    </row>
    <row r="486" spans="1:6">
      <c r="A486">
        <v>18</v>
      </c>
      <c r="B486">
        <v>-90.025000000000006</v>
      </c>
      <c r="C486">
        <v>4145</v>
      </c>
      <c r="D486">
        <v>800000</v>
      </c>
      <c r="E486">
        <v>760</v>
      </c>
      <c r="F486" s="3">
        <v>775.09424192604376</v>
      </c>
    </row>
    <row r="487" spans="1:6">
      <c r="A487">
        <v>19</v>
      </c>
      <c r="B487">
        <v>-89.918999999999997</v>
      </c>
      <c r="C487">
        <v>4145</v>
      </c>
      <c r="D487">
        <v>800000</v>
      </c>
      <c r="E487">
        <v>748</v>
      </c>
      <c r="F487" s="3">
        <v>767.00770356010241</v>
      </c>
    </row>
    <row r="488" spans="1:6">
      <c r="A488">
        <v>20</v>
      </c>
      <c r="B488">
        <v>-89.805999999999997</v>
      </c>
      <c r="C488">
        <v>4145</v>
      </c>
      <c r="D488">
        <v>800000</v>
      </c>
      <c r="E488">
        <v>775</v>
      </c>
      <c r="F488" s="3">
        <v>746.89969807315333</v>
      </c>
    </row>
    <row r="489" spans="1:6">
      <c r="A489">
        <v>21</v>
      </c>
      <c r="B489">
        <v>-89.691000000000003</v>
      </c>
      <c r="C489">
        <v>4145</v>
      </c>
      <c r="D489">
        <v>800000</v>
      </c>
      <c r="E489">
        <v>733</v>
      </c>
      <c r="F489" s="3">
        <v>719.1210560656549</v>
      </c>
    </row>
    <row r="490" spans="1:6">
      <c r="A490">
        <v>22</v>
      </c>
      <c r="B490">
        <v>-89.576999999999998</v>
      </c>
      <c r="C490">
        <v>4145</v>
      </c>
      <c r="D490">
        <v>800000</v>
      </c>
      <c r="E490">
        <v>683</v>
      </c>
      <c r="F490" s="3">
        <v>689.85298182452266</v>
      </c>
    </row>
    <row r="491" spans="1:6">
      <c r="A491">
        <v>23</v>
      </c>
      <c r="B491">
        <v>-89.457999999999998</v>
      </c>
      <c r="C491">
        <v>4145</v>
      </c>
      <c r="D491">
        <v>800000</v>
      </c>
      <c r="E491">
        <v>678</v>
      </c>
      <c r="F491" s="3">
        <v>662.49534859810012</v>
      </c>
    </row>
    <row r="492" spans="1:6">
      <c r="A492">
        <v>24</v>
      </c>
      <c r="B492">
        <v>-89.341999999999999</v>
      </c>
      <c r="C492">
        <v>4145</v>
      </c>
      <c r="D492">
        <v>800000</v>
      </c>
      <c r="E492">
        <v>611</v>
      </c>
      <c r="F492" s="3">
        <v>641.97434085599593</v>
      </c>
    </row>
    <row r="493" spans="1:6">
      <c r="A493">
        <v>25</v>
      </c>
      <c r="B493">
        <v>-89.234999999999999</v>
      </c>
      <c r="C493">
        <v>4145</v>
      </c>
      <c r="D493">
        <v>800000</v>
      </c>
      <c r="E493">
        <v>618</v>
      </c>
      <c r="F493" s="3">
        <v>629.23544668625539</v>
      </c>
    </row>
    <row r="494" spans="1:6">
      <c r="A494">
        <v>26</v>
      </c>
      <c r="B494">
        <v>-89.13</v>
      </c>
      <c r="C494">
        <v>4145</v>
      </c>
      <c r="D494">
        <v>800000</v>
      </c>
      <c r="E494">
        <v>638</v>
      </c>
      <c r="F494" s="3">
        <v>622.04388678899102</v>
      </c>
    </row>
    <row r="495" spans="1:6">
      <c r="A495">
        <v>27</v>
      </c>
      <c r="B495">
        <v>-89.016000000000005</v>
      </c>
      <c r="C495">
        <v>4145</v>
      </c>
      <c r="D495">
        <v>800000</v>
      </c>
      <c r="E495">
        <v>600</v>
      </c>
      <c r="F495" s="3">
        <v>618.97068312876968</v>
      </c>
    </row>
    <row r="496" spans="1:6">
      <c r="A496">
        <v>28</v>
      </c>
      <c r="B496">
        <v>-88.896000000000001</v>
      </c>
      <c r="C496">
        <v>4145</v>
      </c>
      <c r="D496">
        <v>800000</v>
      </c>
      <c r="E496">
        <v>615</v>
      </c>
      <c r="F496" s="3">
        <v>619.45275907531891</v>
      </c>
    </row>
    <row r="497" spans="1:6">
      <c r="A497">
        <v>29</v>
      </c>
      <c r="B497">
        <v>-88.790999999999997</v>
      </c>
      <c r="C497">
        <v>4145</v>
      </c>
      <c r="D497">
        <v>800000</v>
      </c>
      <c r="E497">
        <v>612</v>
      </c>
      <c r="F497" s="3">
        <v>621.83109461574145</v>
      </c>
    </row>
    <row r="498" spans="1:6">
      <c r="A498">
        <v>30</v>
      </c>
      <c r="B498">
        <v>-88.671999999999997</v>
      </c>
      <c r="C498">
        <v>4145</v>
      </c>
      <c r="D498">
        <v>800000</v>
      </c>
      <c r="E498">
        <v>625</v>
      </c>
      <c r="F498" s="3">
        <v>625.76645494798288</v>
      </c>
    </row>
    <row r="499" spans="1:6">
      <c r="A499">
        <v>31</v>
      </c>
      <c r="B499">
        <v>-88.56</v>
      </c>
      <c r="C499">
        <v>4145</v>
      </c>
      <c r="D499">
        <v>800000</v>
      </c>
      <c r="E499">
        <v>664</v>
      </c>
      <c r="F499" s="3">
        <v>630.09655445298654</v>
      </c>
    </row>
    <row r="500" spans="1:6">
      <c r="A500">
        <v>32</v>
      </c>
      <c r="B500">
        <v>-88.451999999999998</v>
      </c>
      <c r="C500">
        <v>4145</v>
      </c>
      <c r="D500">
        <v>800000</v>
      </c>
      <c r="E500">
        <v>655</v>
      </c>
      <c r="F500" s="3"/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123</v>
      </c>
      <c r="B518" t="s">
        <v>102</v>
      </c>
      <c r="C518" t="s">
        <v>105</v>
      </c>
      <c r="D518" t="s">
        <v>122</v>
      </c>
      <c r="E518" t="s">
        <v>121</v>
      </c>
      <c r="F518" t="s">
        <v>142</v>
      </c>
    </row>
    <row r="519" spans="1:10">
      <c r="A519">
        <v>1</v>
      </c>
      <c r="B519">
        <v>-91.947999999999993</v>
      </c>
      <c r="C519">
        <v>4146</v>
      </c>
      <c r="D519">
        <v>800000</v>
      </c>
      <c r="E519">
        <v>434</v>
      </c>
      <c r="F519" s="3"/>
      <c r="J519" t="s">
        <v>163</v>
      </c>
    </row>
    <row r="520" spans="1:10">
      <c r="A520">
        <v>2</v>
      </c>
      <c r="B520">
        <v>-91.838999999999999</v>
      </c>
      <c r="C520">
        <v>4146</v>
      </c>
      <c r="D520">
        <v>800000</v>
      </c>
      <c r="E520">
        <v>429</v>
      </c>
      <c r="F520" s="3"/>
    </row>
    <row r="521" spans="1:10">
      <c r="A521">
        <v>3</v>
      </c>
      <c r="B521">
        <v>-91.724000000000004</v>
      </c>
      <c r="C521">
        <v>4146</v>
      </c>
      <c r="D521">
        <v>800000</v>
      </c>
      <c r="E521">
        <v>452</v>
      </c>
      <c r="F521" s="3"/>
    </row>
    <row r="522" spans="1:10">
      <c r="A522">
        <v>4</v>
      </c>
      <c r="B522">
        <v>-91.611999999999995</v>
      </c>
      <c r="C522">
        <v>4146</v>
      </c>
      <c r="D522">
        <v>800000</v>
      </c>
      <c r="E522">
        <v>458</v>
      </c>
      <c r="F522" s="3"/>
    </row>
    <row r="523" spans="1:10">
      <c r="A523">
        <v>5</v>
      </c>
      <c r="B523">
        <v>-91.5</v>
      </c>
      <c r="C523">
        <v>4146</v>
      </c>
      <c r="D523">
        <v>800000</v>
      </c>
      <c r="E523">
        <v>490</v>
      </c>
      <c r="F523" s="3"/>
    </row>
    <row r="524" spans="1:10">
      <c r="A524">
        <v>6</v>
      </c>
      <c r="B524">
        <v>-91.394000000000005</v>
      </c>
      <c r="C524">
        <v>4146</v>
      </c>
      <c r="D524">
        <v>800000</v>
      </c>
      <c r="E524">
        <v>493</v>
      </c>
      <c r="F524" s="3">
        <v>515.79056606223048</v>
      </c>
    </row>
    <row r="525" spans="1:10">
      <c r="A525">
        <v>7</v>
      </c>
      <c r="B525">
        <v>-91.281000000000006</v>
      </c>
      <c r="C525">
        <v>4146</v>
      </c>
      <c r="D525">
        <v>800000</v>
      </c>
      <c r="E525">
        <v>544</v>
      </c>
      <c r="F525" s="3">
        <v>522.75575055720162</v>
      </c>
    </row>
    <row r="526" spans="1:10">
      <c r="A526">
        <v>8</v>
      </c>
      <c r="B526">
        <v>-91.165000000000006</v>
      </c>
      <c r="C526">
        <v>4146</v>
      </c>
      <c r="D526">
        <v>800000</v>
      </c>
      <c r="E526">
        <v>526</v>
      </c>
      <c r="F526" s="3">
        <v>532.7949499693774</v>
      </c>
    </row>
    <row r="527" spans="1:10">
      <c r="A527">
        <v>9</v>
      </c>
      <c r="B527">
        <v>-91.049000000000007</v>
      </c>
      <c r="C527">
        <v>4146</v>
      </c>
      <c r="D527">
        <v>800000</v>
      </c>
      <c r="E527">
        <v>550</v>
      </c>
      <c r="F527" s="3">
        <v>546.70202817071095</v>
      </c>
    </row>
    <row r="528" spans="1:10">
      <c r="A528">
        <v>10</v>
      </c>
      <c r="B528">
        <v>-90.933999999999997</v>
      </c>
      <c r="C528">
        <v>4146</v>
      </c>
      <c r="D528">
        <v>800000</v>
      </c>
      <c r="E528">
        <v>583</v>
      </c>
      <c r="F528" s="3">
        <v>565.11113048275797</v>
      </c>
    </row>
    <row r="529" spans="1:6">
      <c r="A529">
        <v>11</v>
      </c>
      <c r="B529">
        <v>-90.823999999999998</v>
      </c>
      <c r="C529">
        <v>4146</v>
      </c>
      <c r="D529">
        <v>800000</v>
      </c>
      <c r="E529">
        <v>585</v>
      </c>
      <c r="F529" s="3">
        <v>587.39850059438163</v>
      </c>
    </row>
    <row r="530" spans="1:6">
      <c r="A530">
        <v>12</v>
      </c>
      <c r="B530">
        <v>-90.709000000000003</v>
      </c>
      <c r="C530">
        <v>4146</v>
      </c>
      <c r="D530">
        <v>800000</v>
      </c>
      <c r="E530">
        <v>627</v>
      </c>
      <c r="F530" s="3">
        <v>615.31726776918697</v>
      </c>
    </row>
    <row r="531" spans="1:6">
      <c r="A531">
        <v>13</v>
      </c>
      <c r="B531">
        <v>-90.594999999999999</v>
      </c>
      <c r="C531">
        <v>4146</v>
      </c>
      <c r="D531">
        <v>800000</v>
      </c>
      <c r="E531">
        <v>635</v>
      </c>
      <c r="F531" s="3">
        <v>646.48921683834146</v>
      </c>
    </row>
    <row r="532" spans="1:6">
      <c r="A532">
        <v>14</v>
      </c>
      <c r="B532">
        <v>-90.486999999999995</v>
      </c>
      <c r="C532">
        <v>4146</v>
      </c>
      <c r="D532">
        <v>800000</v>
      </c>
      <c r="E532">
        <v>680</v>
      </c>
      <c r="F532" s="3">
        <v>677.30546141917068</v>
      </c>
    </row>
    <row r="533" spans="1:6">
      <c r="A533">
        <v>15</v>
      </c>
      <c r="B533">
        <v>-90.372</v>
      </c>
      <c r="C533">
        <v>4146</v>
      </c>
      <c r="D533">
        <v>800000</v>
      </c>
      <c r="E533">
        <v>695</v>
      </c>
      <c r="F533" s="3">
        <v>708.65370858409779</v>
      </c>
    </row>
    <row r="534" spans="1:6">
      <c r="A534">
        <v>16</v>
      </c>
      <c r="B534">
        <v>-90.256</v>
      </c>
      <c r="C534">
        <v>4146</v>
      </c>
      <c r="D534">
        <v>800000</v>
      </c>
      <c r="E534">
        <v>726</v>
      </c>
      <c r="F534" s="3">
        <v>735.35938361749788</v>
      </c>
    </row>
    <row r="535" spans="1:6">
      <c r="A535">
        <v>17</v>
      </c>
      <c r="B535">
        <v>-90.14</v>
      </c>
      <c r="C535">
        <v>4146</v>
      </c>
      <c r="D535">
        <v>800000</v>
      </c>
      <c r="E535">
        <v>752</v>
      </c>
      <c r="F535" s="3">
        <v>753.87300840471096</v>
      </c>
    </row>
    <row r="536" spans="1:6">
      <c r="A536">
        <v>18</v>
      </c>
      <c r="B536">
        <v>-90.025000000000006</v>
      </c>
      <c r="C536">
        <v>4146</v>
      </c>
      <c r="D536">
        <v>800000</v>
      </c>
      <c r="E536">
        <v>779</v>
      </c>
      <c r="F536" s="3">
        <v>761.83160450756952</v>
      </c>
    </row>
    <row r="537" spans="1:6">
      <c r="A537">
        <v>19</v>
      </c>
      <c r="B537">
        <v>-89.918999999999997</v>
      </c>
      <c r="C537">
        <v>4146</v>
      </c>
      <c r="D537">
        <v>800000</v>
      </c>
      <c r="E537">
        <v>752</v>
      </c>
      <c r="F537" s="3">
        <v>759.2269896904188</v>
      </c>
    </row>
    <row r="538" spans="1:6">
      <c r="A538">
        <v>20</v>
      </c>
      <c r="B538">
        <v>-89.805999999999997</v>
      </c>
      <c r="C538">
        <v>4146</v>
      </c>
      <c r="D538">
        <v>800000</v>
      </c>
      <c r="E538">
        <v>768</v>
      </c>
      <c r="F538" s="3">
        <v>746.5811771573965</v>
      </c>
    </row>
    <row r="539" spans="1:6">
      <c r="A539">
        <v>21</v>
      </c>
      <c r="B539">
        <v>-89.691000000000003</v>
      </c>
      <c r="C539">
        <v>4146</v>
      </c>
      <c r="D539">
        <v>800000</v>
      </c>
      <c r="E539">
        <v>715</v>
      </c>
      <c r="F539" s="3">
        <v>725.29619147616006</v>
      </c>
    </row>
    <row r="540" spans="1:6">
      <c r="A540">
        <v>22</v>
      </c>
      <c r="B540">
        <v>-89.576999999999998</v>
      </c>
      <c r="C540">
        <v>4146</v>
      </c>
      <c r="D540">
        <v>800000</v>
      </c>
      <c r="E540">
        <v>687</v>
      </c>
      <c r="F540" s="3">
        <v>698.83414630798745</v>
      </c>
    </row>
    <row r="541" spans="1:6">
      <c r="A541">
        <v>23</v>
      </c>
      <c r="B541">
        <v>-89.457999999999998</v>
      </c>
      <c r="C541">
        <v>4146</v>
      </c>
      <c r="D541">
        <v>800000</v>
      </c>
      <c r="E541">
        <v>705</v>
      </c>
      <c r="F541" s="3">
        <v>669.11821426029678</v>
      </c>
    </row>
    <row r="542" spans="1:6">
      <c r="A542">
        <v>24</v>
      </c>
      <c r="B542">
        <v>-89.341999999999999</v>
      </c>
      <c r="C542">
        <v>4146</v>
      </c>
      <c r="D542">
        <v>800000</v>
      </c>
      <c r="E542">
        <v>637</v>
      </c>
      <c r="F542" s="3">
        <v>641.29807383499281</v>
      </c>
    </row>
    <row r="543" spans="1:6">
      <c r="A543">
        <v>25</v>
      </c>
      <c r="B543">
        <v>-89.234999999999999</v>
      </c>
      <c r="C543">
        <v>4146</v>
      </c>
      <c r="D543">
        <v>800000</v>
      </c>
      <c r="E543">
        <v>575</v>
      </c>
      <c r="F543" s="3">
        <v>618.68417620153423</v>
      </c>
    </row>
    <row r="544" spans="1:6">
      <c r="A544">
        <v>26</v>
      </c>
      <c r="B544">
        <v>-89.13</v>
      </c>
      <c r="C544">
        <v>4146</v>
      </c>
      <c r="D544">
        <v>800000</v>
      </c>
      <c r="E544">
        <v>620</v>
      </c>
      <c r="F544" s="3">
        <v>600.39006747667895</v>
      </c>
    </row>
    <row r="545" spans="1:6">
      <c r="A545">
        <v>27</v>
      </c>
      <c r="B545">
        <v>-89.016000000000005</v>
      </c>
      <c r="C545">
        <v>4146</v>
      </c>
      <c r="D545">
        <v>800000</v>
      </c>
      <c r="E545">
        <v>577</v>
      </c>
      <c r="F545" s="3">
        <v>585.25755921640598</v>
      </c>
    </row>
    <row r="546" spans="1:6">
      <c r="A546">
        <v>28</v>
      </c>
      <c r="B546">
        <v>-88.896000000000001</v>
      </c>
      <c r="C546">
        <v>4146</v>
      </c>
      <c r="D546">
        <v>800000</v>
      </c>
      <c r="E546">
        <v>594</v>
      </c>
      <c r="F546" s="3">
        <v>574.32599346167069</v>
      </c>
    </row>
    <row r="547" spans="1:6">
      <c r="A547">
        <v>29</v>
      </c>
      <c r="B547">
        <v>-88.790999999999997</v>
      </c>
      <c r="C547">
        <v>4146</v>
      </c>
      <c r="D547">
        <v>800000</v>
      </c>
      <c r="E547">
        <v>562</v>
      </c>
      <c r="F547" s="3">
        <v>568.31339069907494</v>
      </c>
    </row>
    <row r="548" spans="1:6">
      <c r="A548">
        <v>30</v>
      </c>
      <c r="B548">
        <v>-88.671999999999997</v>
      </c>
      <c r="C548">
        <v>4146</v>
      </c>
      <c r="D548">
        <v>800000</v>
      </c>
      <c r="E548">
        <v>570</v>
      </c>
      <c r="F548" s="3">
        <v>564.58498884461301</v>
      </c>
    </row>
    <row r="549" spans="1:6">
      <c r="A549">
        <v>31</v>
      </c>
      <c r="B549">
        <v>-88.56</v>
      </c>
      <c r="C549">
        <v>4146</v>
      </c>
      <c r="D549">
        <v>800000</v>
      </c>
      <c r="E549">
        <v>559</v>
      </c>
      <c r="F549" s="3">
        <v>563.2253996192278</v>
      </c>
    </row>
    <row r="550" spans="1:6">
      <c r="A550">
        <v>32</v>
      </c>
      <c r="B550">
        <v>-88.451999999999998</v>
      </c>
      <c r="C550">
        <v>4146</v>
      </c>
      <c r="D550">
        <v>800000</v>
      </c>
      <c r="E550">
        <v>686</v>
      </c>
      <c r="F550" s="3"/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123</v>
      </c>
      <c r="B568" t="s">
        <v>102</v>
      </c>
      <c r="C568" t="s">
        <v>105</v>
      </c>
      <c r="D568" t="s">
        <v>122</v>
      </c>
      <c r="E568" t="s">
        <v>121</v>
      </c>
      <c r="F568" t="s">
        <v>142</v>
      </c>
    </row>
    <row r="569" spans="1:10">
      <c r="A569">
        <v>1</v>
      </c>
      <c r="B569">
        <v>-91.947999999999993</v>
      </c>
      <c r="C569">
        <v>4149</v>
      </c>
      <c r="D569">
        <v>800000</v>
      </c>
      <c r="E569">
        <v>454</v>
      </c>
      <c r="F569" s="3"/>
      <c r="J569" t="s">
        <v>164</v>
      </c>
    </row>
    <row r="570" spans="1:10">
      <c r="A570">
        <v>2</v>
      </c>
      <c r="B570">
        <v>-91.838999999999999</v>
      </c>
      <c r="C570">
        <v>4149</v>
      </c>
      <c r="D570">
        <v>800000</v>
      </c>
      <c r="E570">
        <v>423</v>
      </c>
      <c r="F570" s="3"/>
    </row>
    <row r="571" spans="1:10">
      <c r="A571">
        <v>3</v>
      </c>
      <c r="B571">
        <v>-91.724000000000004</v>
      </c>
      <c r="C571">
        <v>4149</v>
      </c>
      <c r="D571">
        <v>800000</v>
      </c>
      <c r="E571">
        <v>437</v>
      </c>
      <c r="F571" s="3"/>
    </row>
    <row r="572" spans="1:10">
      <c r="A572">
        <v>4</v>
      </c>
      <c r="B572">
        <v>-91.611999999999995</v>
      </c>
      <c r="C572">
        <v>4149</v>
      </c>
      <c r="D572">
        <v>800000</v>
      </c>
      <c r="E572">
        <v>483</v>
      </c>
      <c r="F572" s="3"/>
    </row>
    <row r="573" spans="1:10">
      <c r="A573">
        <v>5</v>
      </c>
      <c r="B573">
        <v>-91.5</v>
      </c>
      <c r="C573">
        <v>4149</v>
      </c>
      <c r="D573">
        <v>800000</v>
      </c>
      <c r="E573">
        <v>500</v>
      </c>
      <c r="F573" s="3"/>
    </row>
    <row r="574" spans="1:10">
      <c r="A574">
        <v>6</v>
      </c>
      <c r="B574">
        <v>-91.394000000000005</v>
      </c>
      <c r="C574">
        <v>4149</v>
      </c>
      <c r="D574">
        <v>800000</v>
      </c>
      <c r="E574">
        <v>498</v>
      </c>
      <c r="F574" s="3">
        <v>507.94013913753696</v>
      </c>
    </row>
    <row r="575" spans="1:10">
      <c r="A575">
        <v>7</v>
      </c>
      <c r="B575">
        <v>-91.281000000000006</v>
      </c>
      <c r="C575">
        <v>4149</v>
      </c>
      <c r="D575">
        <v>800000</v>
      </c>
      <c r="E575">
        <v>518</v>
      </c>
      <c r="F575" s="3">
        <v>515.15566327067779</v>
      </c>
    </row>
    <row r="576" spans="1:10">
      <c r="A576">
        <v>8</v>
      </c>
      <c r="B576">
        <v>-91.165000000000006</v>
      </c>
      <c r="C576">
        <v>4149</v>
      </c>
      <c r="D576">
        <v>800000</v>
      </c>
      <c r="E576">
        <v>535</v>
      </c>
      <c r="F576" s="3">
        <v>524.87283397404622</v>
      </c>
    </row>
    <row r="577" spans="1:6">
      <c r="A577">
        <v>9</v>
      </c>
      <c r="B577">
        <v>-91.049000000000007</v>
      </c>
      <c r="C577">
        <v>4149</v>
      </c>
      <c r="D577">
        <v>800000</v>
      </c>
      <c r="E577">
        <v>538</v>
      </c>
      <c r="F577" s="3">
        <v>538.19756479727391</v>
      </c>
    </row>
    <row r="578" spans="1:6">
      <c r="A578">
        <v>10</v>
      </c>
      <c r="B578">
        <v>-90.933999999999997</v>
      </c>
      <c r="C578">
        <v>4149</v>
      </c>
      <c r="D578">
        <v>800000</v>
      </c>
      <c r="E578">
        <v>564</v>
      </c>
      <c r="F578" s="3">
        <v>556.34705141300731</v>
      </c>
    </row>
    <row r="579" spans="1:6">
      <c r="A579">
        <v>11</v>
      </c>
      <c r="B579">
        <v>-90.823999999999998</v>
      </c>
      <c r="C579">
        <v>4149</v>
      </c>
      <c r="D579">
        <v>800000</v>
      </c>
      <c r="E579">
        <v>573</v>
      </c>
      <c r="F579" s="3">
        <v>579.32667408542079</v>
      </c>
    </row>
    <row r="580" spans="1:6">
      <c r="A580">
        <v>12</v>
      </c>
      <c r="B580">
        <v>-90.709000000000003</v>
      </c>
      <c r="C580">
        <v>4149</v>
      </c>
      <c r="D580">
        <v>800000</v>
      </c>
      <c r="E580">
        <v>607</v>
      </c>
      <c r="F580" s="3">
        <v>609.4936889709237</v>
      </c>
    </row>
    <row r="581" spans="1:6">
      <c r="A581">
        <v>13</v>
      </c>
      <c r="B581">
        <v>-90.594999999999999</v>
      </c>
      <c r="C581">
        <v>4149</v>
      </c>
      <c r="D581">
        <v>800000</v>
      </c>
      <c r="E581">
        <v>632</v>
      </c>
      <c r="F581" s="3">
        <v>644.5219671247321</v>
      </c>
    </row>
    <row r="582" spans="1:6">
      <c r="A582">
        <v>14</v>
      </c>
      <c r="B582">
        <v>-90.486999999999995</v>
      </c>
      <c r="C582">
        <v>4149</v>
      </c>
      <c r="D582">
        <v>800000</v>
      </c>
      <c r="E582">
        <v>670</v>
      </c>
      <c r="F582" s="3">
        <v>679.94507241377323</v>
      </c>
    </row>
    <row r="583" spans="1:6">
      <c r="A583">
        <v>15</v>
      </c>
      <c r="B583">
        <v>-90.372</v>
      </c>
      <c r="C583">
        <v>4149</v>
      </c>
      <c r="D583">
        <v>800000</v>
      </c>
      <c r="E583">
        <v>736</v>
      </c>
      <c r="F583" s="3">
        <v>715.98129059501343</v>
      </c>
    </row>
    <row r="584" spans="1:6">
      <c r="A584">
        <v>16</v>
      </c>
      <c r="B584">
        <v>-90.256</v>
      </c>
      <c r="C584">
        <v>4149</v>
      </c>
      <c r="D584">
        <v>800000</v>
      </c>
      <c r="E584">
        <v>732</v>
      </c>
      <c r="F584" s="3">
        <v>745.56583971510111</v>
      </c>
    </row>
    <row r="585" spans="1:6">
      <c r="A585">
        <v>17</v>
      </c>
      <c r="B585">
        <v>-90.14</v>
      </c>
      <c r="C585">
        <v>4149</v>
      </c>
      <c r="D585">
        <v>800000</v>
      </c>
      <c r="E585">
        <v>778</v>
      </c>
      <c r="F585" s="3">
        <v>763.75989068141951</v>
      </c>
    </row>
    <row r="586" spans="1:6">
      <c r="A586">
        <v>18</v>
      </c>
      <c r="B586">
        <v>-90.025000000000006</v>
      </c>
      <c r="C586">
        <v>4149</v>
      </c>
      <c r="D586">
        <v>800000</v>
      </c>
      <c r="E586">
        <v>824</v>
      </c>
      <c r="F586" s="3">
        <v>767.90562598779695</v>
      </c>
    </row>
    <row r="587" spans="1:6">
      <c r="A587">
        <v>19</v>
      </c>
      <c r="B587">
        <v>-89.918999999999997</v>
      </c>
      <c r="C587">
        <v>4149</v>
      </c>
      <c r="D587">
        <v>800000</v>
      </c>
      <c r="E587">
        <v>725</v>
      </c>
      <c r="F587" s="3">
        <v>759.50668414298138</v>
      </c>
    </row>
    <row r="588" spans="1:6">
      <c r="A588">
        <v>20</v>
      </c>
      <c r="B588">
        <v>-89.805999999999997</v>
      </c>
      <c r="C588">
        <v>4149</v>
      </c>
      <c r="D588">
        <v>800000</v>
      </c>
      <c r="E588">
        <v>713</v>
      </c>
      <c r="F588" s="3">
        <v>740.06386273182966</v>
      </c>
    </row>
    <row r="589" spans="1:6">
      <c r="A589">
        <v>21</v>
      </c>
      <c r="B589">
        <v>-89.691000000000003</v>
      </c>
      <c r="C589">
        <v>4149</v>
      </c>
      <c r="D589">
        <v>800000</v>
      </c>
      <c r="E589">
        <v>708</v>
      </c>
      <c r="F589" s="3">
        <v>713.47218294586651</v>
      </c>
    </row>
    <row r="590" spans="1:6">
      <c r="A590">
        <v>22</v>
      </c>
      <c r="B590">
        <v>-89.576999999999998</v>
      </c>
      <c r="C590">
        <v>4149</v>
      </c>
      <c r="D590">
        <v>800000</v>
      </c>
      <c r="E590">
        <v>673</v>
      </c>
      <c r="F590" s="3">
        <v>685.25865241274278</v>
      </c>
    </row>
    <row r="591" spans="1:6">
      <c r="A591">
        <v>23</v>
      </c>
      <c r="B591">
        <v>-89.457999999999998</v>
      </c>
      <c r="C591">
        <v>4149</v>
      </c>
      <c r="D591">
        <v>800000</v>
      </c>
      <c r="E591">
        <v>686</v>
      </c>
      <c r="F591" s="3">
        <v>658.39597774397123</v>
      </c>
    </row>
    <row r="592" spans="1:6">
      <c r="A592">
        <v>24</v>
      </c>
      <c r="B592">
        <v>-89.341999999999999</v>
      </c>
      <c r="C592">
        <v>4149</v>
      </c>
      <c r="D592">
        <v>800000</v>
      </c>
      <c r="E592">
        <v>643</v>
      </c>
      <c r="F592" s="3">
        <v>637.62728951563383</v>
      </c>
    </row>
    <row r="593" spans="1:6">
      <c r="A593">
        <v>25</v>
      </c>
      <c r="B593">
        <v>-89.234999999999999</v>
      </c>
      <c r="C593">
        <v>4149</v>
      </c>
      <c r="D593">
        <v>800000</v>
      </c>
      <c r="E593">
        <v>654</v>
      </c>
      <c r="F593" s="3">
        <v>624.14890692326617</v>
      </c>
    </row>
    <row r="594" spans="1:6">
      <c r="A594">
        <v>26</v>
      </c>
      <c r="B594">
        <v>-89.13</v>
      </c>
      <c r="C594">
        <v>4149</v>
      </c>
      <c r="D594">
        <v>800000</v>
      </c>
      <c r="E594">
        <v>594</v>
      </c>
      <c r="F594" s="3">
        <v>615.97430811287211</v>
      </c>
    </row>
    <row r="595" spans="1:6">
      <c r="A595">
        <v>27</v>
      </c>
      <c r="B595">
        <v>-89.016000000000005</v>
      </c>
      <c r="C595">
        <v>4149</v>
      </c>
      <c r="D595">
        <v>800000</v>
      </c>
      <c r="E595">
        <v>622</v>
      </c>
      <c r="F595" s="3">
        <v>611.78235601423285</v>
      </c>
    </row>
    <row r="596" spans="1:6">
      <c r="A596">
        <v>28</v>
      </c>
      <c r="B596">
        <v>-88.896000000000001</v>
      </c>
      <c r="C596">
        <v>4149</v>
      </c>
      <c r="D596">
        <v>800000</v>
      </c>
      <c r="E596">
        <v>602</v>
      </c>
      <c r="F596" s="3">
        <v>611.21269520608075</v>
      </c>
    </row>
    <row r="597" spans="1:6">
      <c r="A597">
        <v>29</v>
      </c>
      <c r="B597">
        <v>-88.790999999999997</v>
      </c>
      <c r="C597">
        <v>4149</v>
      </c>
      <c r="D597">
        <v>800000</v>
      </c>
      <c r="E597">
        <v>620</v>
      </c>
      <c r="F597" s="3">
        <v>612.83994564862019</v>
      </c>
    </row>
    <row r="598" spans="1:6">
      <c r="A598">
        <v>30</v>
      </c>
      <c r="B598">
        <v>-88.671999999999997</v>
      </c>
      <c r="C598">
        <v>4149</v>
      </c>
      <c r="D598">
        <v>800000</v>
      </c>
      <c r="E598">
        <v>611</v>
      </c>
      <c r="F598" s="3">
        <v>616.10821220827518</v>
      </c>
    </row>
    <row r="599" spans="1:6">
      <c r="A599">
        <v>31</v>
      </c>
      <c r="B599">
        <v>-88.56</v>
      </c>
      <c r="C599">
        <v>4149</v>
      </c>
      <c r="D599">
        <v>800000</v>
      </c>
      <c r="E599">
        <v>612</v>
      </c>
      <c r="F599" s="3">
        <v>619.94717259591368</v>
      </c>
    </row>
    <row r="600" spans="1:6">
      <c r="A600">
        <v>32</v>
      </c>
      <c r="B600">
        <v>-88.451999999999998</v>
      </c>
      <c r="C600">
        <v>4149</v>
      </c>
      <c r="D600">
        <v>800000</v>
      </c>
      <c r="E600">
        <v>658</v>
      </c>
      <c r="F600" s="3"/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123</v>
      </c>
      <c r="B618" t="s">
        <v>102</v>
      </c>
      <c r="C618" t="s">
        <v>105</v>
      </c>
      <c r="D618" t="s">
        <v>122</v>
      </c>
      <c r="E618" t="s">
        <v>121</v>
      </c>
      <c r="F618" t="s">
        <v>142</v>
      </c>
    </row>
    <row r="619" spans="1:10">
      <c r="A619">
        <v>1</v>
      </c>
      <c r="B619">
        <v>-91.947999999999993</v>
      </c>
      <c r="C619">
        <v>4142</v>
      </c>
      <c r="D619">
        <v>800000</v>
      </c>
      <c r="E619">
        <v>454</v>
      </c>
      <c r="F619" s="3"/>
      <c r="J619" t="s">
        <v>165</v>
      </c>
    </row>
    <row r="620" spans="1:10">
      <c r="A620">
        <v>2</v>
      </c>
      <c r="B620">
        <v>-91.838999999999999</v>
      </c>
      <c r="C620">
        <v>4142</v>
      </c>
      <c r="D620">
        <v>800000</v>
      </c>
      <c r="E620">
        <v>453</v>
      </c>
      <c r="F620" s="3"/>
    </row>
    <row r="621" spans="1:10">
      <c r="A621">
        <v>3</v>
      </c>
      <c r="B621">
        <v>-91.724000000000004</v>
      </c>
      <c r="C621">
        <v>4142</v>
      </c>
      <c r="D621">
        <v>800000</v>
      </c>
      <c r="E621">
        <v>431</v>
      </c>
      <c r="F621" s="3"/>
    </row>
    <row r="622" spans="1:10">
      <c r="A622">
        <v>4</v>
      </c>
      <c r="B622">
        <v>-91.611999999999995</v>
      </c>
      <c r="C622">
        <v>4142</v>
      </c>
      <c r="D622">
        <v>800000</v>
      </c>
      <c r="E622">
        <v>421</v>
      </c>
      <c r="F622" s="3"/>
    </row>
    <row r="623" spans="1:10">
      <c r="A623">
        <v>5</v>
      </c>
      <c r="B623">
        <v>-91.5</v>
      </c>
      <c r="C623">
        <v>4142</v>
      </c>
      <c r="D623">
        <v>800000</v>
      </c>
      <c r="E623">
        <v>480</v>
      </c>
      <c r="F623" s="3"/>
    </row>
    <row r="624" spans="1:10">
      <c r="A624">
        <v>6</v>
      </c>
      <c r="B624">
        <v>-91.394000000000005</v>
      </c>
      <c r="C624">
        <v>4142</v>
      </c>
      <c r="D624">
        <v>800000</v>
      </c>
      <c r="E624">
        <v>472</v>
      </c>
      <c r="F624" s="3">
        <v>501.11683808513953</v>
      </c>
    </row>
    <row r="625" spans="1:6">
      <c r="A625">
        <v>7</v>
      </c>
      <c r="B625">
        <v>-91.281000000000006</v>
      </c>
      <c r="C625">
        <v>4142</v>
      </c>
      <c r="D625">
        <v>800000</v>
      </c>
      <c r="E625">
        <v>537</v>
      </c>
      <c r="F625" s="3">
        <v>511.33372258512048</v>
      </c>
    </row>
    <row r="626" spans="1:6">
      <c r="A626">
        <v>8</v>
      </c>
      <c r="B626">
        <v>-91.165000000000006</v>
      </c>
      <c r="C626">
        <v>4142</v>
      </c>
      <c r="D626">
        <v>800000</v>
      </c>
      <c r="E626">
        <v>548</v>
      </c>
      <c r="F626" s="3">
        <v>524.55902961392644</v>
      </c>
    </row>
    <row r="627" spans="1:6">
      <c r="A627">
        <v>9</v>
      </c>
      <c r="B627">
        <v>-91.049000000000007</v>
      </c>
      <c r="C627">
        <v>4142</v>
      </c>
      <c r="D627">
        <v>800000</v>
      </c>
      <c r="E627">
        <v>528</v>
      </c>
      <c r="F627" s="3">
        <v>540.95091900893806</v>
      </c>
    </row>
    <row r="628" spans="1:6">
      <c r="A628">
        <v>10</v>
      </c>
      <c r="B628">
        <v>-90.933999999999997</v>
      </c>
      <c r="C628">
        <v>4142</v>
      </c>
      <c r="D628">
        <v>800000</v>
      </c>
      <c r="E628">
        <v>584</v>
      </c>
      <c r="F628" s="3">
        <v>560.49035984419857</v>
      </c>
    </row>
    <row r="629" spans="1:6">
      <c r="A629">
        <v>11</v>
      </c>
      <c r="B629">
        <v>-90.823999999999998</v>
      </c>
      <c r="C629">
        <v>4142</v>
      </c>
      <c r="D629">
        <v>800000</v>
      </c>
      <c r="E629">
        <v>558</v>
      </c>
      <c r="F629" s="3">
        <v>582.07827293794446</v>
      </c>
    </row>
    <row r="630" spans="1:6">
      <c r="A630">
        <v>12</v>
      </c>
      <c r="B630">
        <v>-90.709000000000003</v>
      </c>
      <c r="C630">
        <v>4142</v>
      </c>
      <c r="D630">
        <v>800000</v>
      </c>
      <c r="E630">
        <v>592</v>
      </c>
      <c r="F630" s="3">
        <v>607.08572840525812</v>
      </c>
    </row>
    <row r="631" spans="1:6">
      <c r="A631">
        <v>13</v>
      </c>
      <c r="B631">
        <v>-90.594999999999999</v>
      </c>
      <c r="C631">
        <v>4142</v>
      </c>
      <c r="D631">
        <v>800000</v>
      </c>
      <c r="E631">
        <v>631</v>
      </c>
      <c r="F631" s="3">
        <v>633.28450855666142</v>
      </c>
    </row>
    <row r="632" spans="1:6">
      <c r="A632">
        <v>14</v>
      </c>
      <c r="B632">
        <v>-90.486999999999995</v>
      </c>
      <c r="C632">
        <v>4142</v>
      </c>
      <c r="D632">
        <v>800000</v>
      </c>
      <c r="E632">
        <v>706</v>
      </c>
      <c r="F632" s="3">
        <v>658.06320227054027</v>
      </c>
    </row>
    <row r="633" spans="1:6">
      <c r="A633">
        <v>15</v>
      </c>
      <c r="B633">
        <v>-90.372</v>
      </c>
      <c r="C633">
        <v>4142</v>
      </c>
      <c r="D633">
        <v>800000</v>
      </c>
      <c r="E633">
        <v>679</v>
      </c>
      <c r="F633" s="3">
        <v>682.69210224576989</v>
      </c>
    </row>
    <row r="634" spans="1:6">
      <c r="A634">
        <v>16</v>
      </c>
      <c r="B634">
        <v>-90.256</v>
      </c>
      <c r="C634">
        <v>4142</v>
      </c>
      <c r="D634">
        <v>800000</v>
      </c>
      <c r="E634">
        <v>670</v>
      </c>
      <c r="F634" s="3">
        <v>703.8133837590758</v>
      </c>
    </row>
    <row r="635" spans="1:6">
      <c r="A635">
        <v>17</v>
      </c>
      <c r="B635">
        <v>-90.14</v>
      </c>
      <c r="C635">
        <v>4142</v>
      </c>
      <c r="D635">
        <v>800000</v>
      </c>
      <c r="E635">
        <v>728</v>
      </c>
      <c r="F635" s="3">
        <v>719.43576776455791</v>
      </c>
    </row>
    <row r="636" spans="1:6">
      <c r="A636">
        <v>18</v>
      </c>
      <c r="B636">
        <v>-90.025000000000006</v>
      </c>
      <c r="C636">
        <v>4142</v>
      </c>
      <c r="D636">
        <v>800000</v>
      </c>
      <c r="E636">
        <v>745</v>
      </c>
      <c r="F636" s="3">
        <v>728.20796107035358</v>
      </c>
    </row>
    <row r="637" spans="1:6">
      <c r="A637">
        <v>19</v>
      </c>
      <c r="B637">
        <v>-89.918999999999997</v>
      </c>
      <c r="C637">
        <v>4142</v>
      </c>
      <c r="D637">
        <v>800000</v>
      </c>
      <c r="E637">
        <v>713</v>
      </c>
      <c r="F637" s="3">
        <v>729.82749253498957</v>
      </c>
    </row>
    <row r="638" spans="1:6">
      <c r="A638">
        <v>20</v>
      </c>
      <c r="B638">
        <v>-89.805999999999997</v>
      </c>
      <c r="C638">
        <v>4142</v>
      </c>
      <c r="D638">
        <v>800000</v>
      </c>
      <c r="E638">
        <v>702</v>
      </c>
      <c r="F638" s="3">
        <v>724.83006034308926</v>
      </c>
    </row>
    <row r="639" spans="1:6">
      <c r="A639">
        <v>21</v>
      </c>
      <c r="B639">
        <v>-89.691000000000003</v>
      </c>
      <c r="C639">
        <v>4142</v>
      </c>
      <c r="D639">
        <v>800000</v>
      </c>
      <c r="E639">
        <v>716</v>
      </c>
      <c r="F639" s="3">
        <v>713.43002925329642</v>
      </c>
    </row>
    <row r="640" spans="1:6">
      <c r="A640">
        <v>22</v>
      </c>
      <c r="B640">
        <v>-89.576999999999998</v>
      </c>
      <c r="C640">
        <v>4142</v>
      </c>
      <c r="D640">
        <v>800000</v>
      </c>
      <c r="E640">
        <v>739</v>
      </c>
      <c r="F640" s="3">
        <v>697.2417780846273</v>
      </c>
    </row>
    <row r="641" spans="1:6">
      <c r="A641">
        <v>23</v>
      </c>
      <c r="B641">
        <v>-89.457999999999998</v>
      </c>
      <c r="C641">
        <v>4142</v>
      </c>
      <c r="D641">
        <v>800000</v>
      </c>
      <c r="E641">
        <v>687</v>
      </c>
      <c r="F641" s="3">
        <v>677.05562453107893</v>
      </c>
    </row>
    <row r="642" spans="1:6">
      <c r="A642">
        <v>24</v>
      </c>
      <c r="B642">
        <v>-89.341999999999999</v>
      </c>
      <c r="C642">
        <v>4142</v>
      </c>
      <c r="D642">
        <v>800000</v>
      </c>
      <c r="E642">
        <v>658</v>
      </c>
      <c r="F642" s="3">
        <v>656.11899473114238</v>
      </c>
    </row>
    <row r="643" spans="1:6">
      <c r="A643">
        <v>25</v>
      </c>
      <c r="B643">
        <v>-89.234999999999999</v>
      </c>
      <c r="C643">
        <v>4142</v>
      </c>
      <c r="D643">
        <v>800000</v>
      </c>
      <c r="E643">
        <v>620</v>
      </c>
      <c r="F643" s="3">
        <v>637.25141549592934</v>
      </c>
    </row>
    <row r="644" spans="1:6">
      <c r="A644">
        <v>26</v>
      </c>
      <c r="B644">
        <v>-89.13</v>
      </c>
      <c r="C644">
        <v>4142</v>
      </c>
      <c r="D644">
        <v>800000</v>
      </c>
      <c r="E644">
        <v>626</v>
      </c>
      <c r="F644" s="3">
        <v>620.25985914745979</v>
      </c>
    </row>
    <row r="645" spans="1:6">
      <c r="A645">
        <v>27</v>
      </c>
      <c r="B645">
        <v>-89.016000000000005</v>
      </c>
      <c r="C645">
        <v>4142</v>
      </c>
      <c r="D645">
        <v>800000</v>
      </c>
      <c r="E645">
        <v>586</v>
      </c>
      <c r="F645" s="3">
        <v>604.3632065348188</v>
      </c>
    </row>
    <row r="646" spans="1:6">
      <c r="A646">
        <v>28</v>
      </c>
      <c r="B646">
        <v>-88.896000000000001</v>
      </c>
      <c r="C646">
        <v>4142</v>
      </c>
      <c r="D646">
        <v>800000</v>
      </c>
      <c r="E646">
        <v>580</v>
      </c>
      <c r="F646" s="3">
        <v>591.00665945286676</v>
      </c>
    </row>
    <row r="647" spans="1:6">
      <c r="A647">
        <v>29</v>
      </c>
      <c r="B647">
        <v>-88.790999999999997</v>
      </c>
      <c r="C647">
        <v>4142</v>
      </c>
      <c r="D647">
        <v>800000</v>
      </c>
      <c r="E647">
        <v>587</v>
      </c>
      <c r="F647" s="3">
        <v>582.23408458937445</v>
      </c>
    </row>
    <row r="648" spans="1:6">
      <c r="A648">
        <v>30</v>
      </c>
      <c r="B648">
        <v>-88.671999999999997</v>
      </c>
      <c r="C648">
        <v>4142</v>
      </c>
      <c r="D648">
        <v>800000</v>
      </c>
      <c r="E648">
        <v>574</v>
      </c>
      <c r="F648" s="3">
        <v>575.34890170507538</v>
      </c>
    </row>
    <row r="649" spans="1:6">
      <c r="A649">
        <v>31</v>
      </c>
      <c r="B649">
        <v>-88.56</v>
      </c>
      <c r="C649">
        <v>4142</v>
      </c>
      <c r="D649">
        <v>800000</v>
      </c>
      <c r="E649">
        <v>585</v>
      </c>
      <c r="F649" s="3">
        <v>571.43197670439895</v>
      </c>
    </row>
    <row r="650" spans="1:6">
      <c r="A650">
        <v>32</v>
      </c>
      <c r="B650">
        <v>-88.451999999999998</v>
      </c>
      <c r="C650">
        <v>4142</v>
      </c>
      <c r="D650">
        <v>800000</v>
      </c>
      <c r="E650">
        <v>646</v>
      </c>
      <c r="F650" s="3"/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123</v>
      </c>
      <c r="B668" t="s">
        <v>102</v>
      </c>
      <c r="C668" t="s">
        <v>105</v>
      </c>
      <c r="D668" t="s">
        <v>122</v>
      </c>
      <c r="E668" t="s">
        <v>121</v>
      </c>
      <c r="F668" t="s">
        <v>142</v>
      </c>
    </row>
    <row r="669" spans="1:10">
      <c r="A669">
        <v>1</v>
      </c>
      <c r="B669">
        <v>-91.947999999999993</v>
      </c>
      <c r="C669">
        <v>4128</v>
      </c>
      <c r="D669">
        <v>800000</v>
      </c>
      <c r="E669">
        <v>426</v>
      </c>
      <c r="F669" s="3"/>
      <c r="J669" t="s">
        <v>166</v>
      </c>
    </row>
    <row r="670" spans="1:10">
      <c r="A670">
        <v>2</v>
      </c>
      <c r="B670">
        <v>-91.838999999999999</v>
      </c>
      <c r="C670">
        <v>4128</v>
      </c>
      <c r="D670">
        <v>800000</v>
      </c>
      <c r="E670">
        <v>385</v>
      </c>
      <c r="F670" s="3"/>
    </row>
    <row r="671" spans="1:10">
      <c r="A671">
        <v>3</v>
      </c>
      <c r="B671">
        <v>-91.724000000000004</v>
      </c>
      <c r="C671">
        <v>4128</v>
      </c>
      <c r="D671">
        <v>800000</v>
      </c>
      <c r="E671">
        <v>450</v>
      </c>
      <c r="F671" s="3"/>
    </row>
    <row r="672" spans="1:10">
      <c r="A672">
        <v>4</v>
      </c>
      <c r="B672">
        <v>-91.611999999999995</v>
      </c>
      <c r="C672">
        <v>4128</v>
      </c>
      <c r="D672">
        <v>800000</v>
      </c>
      <c r="E672">
        <v>439</v>
      </c>
      <c r="F672" s="3"/>
    </row>
    <row r="673" spans="1:6">
      <c r="A673">
        <v>5</v>
      </c>
      <c r="B673">
        <v>-91.5</v>
      </c>
      <c r="C673">
        <v>4128</v>
      </c>
      <c r="D673">
        <v>800000</v>
      </c>
      <c r="E673">
        <v>474</v>
      </c>
      <c r="F673" s="3"/>
    </row>
    <row r="674" spans="1:6">
      <c r="A674">
        <v>6</v>
      </c>
      <c r="B674">
        <v>-91.394000000000005</v>
      </c>
      <c r="C674">
        <v>4128</v>
      </c>
      <c r="D674">
        <v>800000</v>
      </c>
      <c r="E674">
        <v>483</v>
      </c>
      <c r="F674" s="3">
        <v>513.45996873586205</v>
      </c>
    </row>
    <row r="675" spans="1:6">
      <c r="A675">
        <v>7</v>
      </c>
      <c r="B675">
        <v>-91.281000000000006</v>
      </c>
      <c r="C675">
        <v>4128</v>
      </c>
      <c r="D675">
        <v>800000</v>
      </c>
      <c r="E675">
        <v>539</v>
      </c>
      <c r="F675" s="3">
        <v>518.06763084804084</v>
      </c>
    </row>
    <row r="676" spans="1:6">
      <c r="A676">
        <v>8</v>
      </c>
      <c r="B676">
        <v>-91.165000000000006</v>
      </c>
      <c r="C676">
        <v>4128</v>
      </c>
      <c r="D676">
        <v>800000</v>
      </c>
      <c r="E676">
        <v>521</v>
      </c>
      <c r="F676" s="3">
        <v>523.32936061879911</v>
      </c>
    </row>
    <row r="677" spans="1:6">
      <c r="A677">
        <v>9</v>
      </c>
      <c r="B677">
        <v>-91.049000000000007</v>
      </c>
      <c r="C677">
        <v>4128</v>
      </c>
      <c r="D677">
        <v>800000</v>
      </c>
      <c r="E677">
        <v>526</v>
      </c>
      <c r="F677" s="3">
        <v>529.78633901048477</v>
      </c>
    </row>
    <row r="678" spans="1:6">
      <c r="A678">
        <v>10</v>
      </c>
      <c r="B678">
        <v>-90.933999999999997</v>
      </c>
      <c r="C678">
        <v>4128</v>
      </c>
      <c r="D678">
        <v>800000</v>
      </c>
      <c r="E678">
        <v>538</v>
      </c>
      <c r="F678" s="3">
        <v>538.49094279750102</v>
      </c>
    </row>
    <row r="679" spans="1:6">
      <c r="A679">
        <v>11</v>
      </c>
      <c r="B679">
        <v>-90.823999999999998</v>
      </c>
      <c r="C679">
        <v>4128</v>
      </c>
      <c r="D679">
        <v>800000</v>
      </c>
      <c r="E679">
        <v>601</v>
      </c>
      <c r="F679" s="3">
        <v>550.42217800334822</v>
      </c>
    </row>
    <row r="680" spans="1:6">
      <c r="A680">
        <v>12</v>
      </c>
      <c r="B680">
        <v>-90.709000000000003</v>
      </c>
      <c r="C680">
        <v>4128</v>
      </c>
      <c r="D680">
        <v>800000</v>
      </c>
      <c r="E680">
        <v>529</v>
      </c>
      <c r="F680" s="3">
        <v>568.31589238020422</v>
      </c>
    </row>
    <row r="681" spans="1:6">
      <c r="A681">
        <v>13</v>
      </c>
      <c r="B681">
        <v>-90.594999999999999</v>
      </c>
      <c r="C681">
        <v>4128</v>
      </c>
      <c r="D681">
        <v>800000</v>
      </c>
      <c r="E681">
        <v>591</v>
      </c>
      <c r="F681" s="3">
        <v>592.55835926348243</v>
      </c>
    </row>
    <row r="682" spans="1:6">
      <c r="A682">
        <v>14</v>
      </c>
      <c r="B682">
        <v>-90.486999999999995</v>
      </c>
      <c r="C682">
        <v>4128</v>
      </c>
      <c r="D682">
        <v>800000</v>
      </c>
      <c r="E682">
        <v>665</v>
      </c>
      <c r="F682" s="3">
        <v>620.95951054685224</v>
      </c>
    </row>
    <row r="683" spans="1:6">
      <c r="A683">
        <v>15</v>
      </c>
      <c r="B683">
        <v>-90.372</v>
      </c>
      <c r="C683">
        <v>4128</v>
      </c>
      <c r="D683">
        <v>800000</v>
      </c>
      <c r="E683">
        <v>640</v>
      </c>
      <c r="F683" s="3">
        <v>654.06214843119847</v>
      </c>
    </row>
    <row r="684" spans="1:6">
      <c r="A684">
        <v>16</v>
      </c>
      <c r="B684">
        <v>-90.256</v>
      </c>
      <c r="C684">
        <v>4128</v>
      </c>
      <c r="D684">
        <v>800000</v>
      </c>
      <c r="E684">
        <v>652</v>
      </c>
      <c r="F684" s="3">
        <v>684.9794214676574</v>
      </c>
    </row>
    <row r="685" spans="1:6">
      <c r="A685">
        <v>17</v>
      </c>
      <c r="B685">
        <v>-90.14</v>
      </c>
      <c r="C685">
        <v>4128</v>
      </c>
      <c r="D685">
        <v>800000</v>
      </c>
      <c r="E685">
        <v>716</v>
      </c>
      <c r="F685" s="3">
        <v>706.90822242709362</v>
      </c>
    </row>
    <row r="686" spans="1:6">
      <c r="A686">
        <v>18</v>
      </c>
      <c r="B686">
        <v>-90.025000000000006</v>
      </c>
      <c r="C686">
        <v>4128</v>
      </c>
      <c r="D686">
        <v>800000</v>
      </c>
      <c r="E686">
        <v>707</v>
      </c>
      <c r="F686" s="3">
        <v>714.9446914671903</v>
      </c>
    </row>
    <row r="687" spans="1:6">
      <c r="A687">
        <v>19</v>
      </c>
      <c r="B687">
        <v>-89.918999999999997</v>
      </c>
      <c r="C687">
        <v>4128</v>
      </c>
      <c r="D687">
        <v>800000</v>
      </c>
      <c r="E687">
        <v>763</v>
      </c>
      <c r="F687" s="3">
        <v>709.26944593705423</v>
      </c>
    </row>
    <row r="688" spans="1:6">
      <c r="A688">
        <v>20</v>
      </c>
      <c r="B688">
        <v>-89.805999999999997</v>
      </c>
      <c r="C688">
        <v>4128</v>
      </c>
      <c r="D688">
        <v>800000</v>
      </c>
      <c r="E688">
        <v>675</v>
      </c>
      <c r="F688" s="3">
        <v>692.10758412209054</v>
      </c>
    </row>
    <row r="689" spans="1:6">
      <c r="A689">
        <v>21</v>
      </c>
      <c r="B689">
        <v>-89.691000000000003</v>
      </c>
      <c r="C689">
        <v>4128</v>
      </c>
      <c r="D689">
        <v>800000</v>
      </c>
      <c r="E689">
        <v>661</v>
      </c>
      <c r="F689" s="3">
        <v>668.44378259038569</v>
      </c>
    </row>
    <row r="690" spans="1:6">
      <c r="A690">
        <v>22</v>
      </c>
      <c r="B690">
        <v>-89.576999999999998</v>
      </c>
      <c r="C690">
        <v>4128</v>
      </c>
      <c r="D690">
        <v>800000</v>
      </c>
      <c r="E690">
        <v>649</v>
      </c>
      <c r="F690" s="3">
        <v>644.94386569319022</v>
      </c>
    </row>
    <row r="691" spans="1:6">
      <c r="A691">
        <v>23</v>
      </c>
      <c r="B691">
        <v>-89.457999999999998</v>
      </c>
      <c r="C691">
        <v>4128</v>
      </c>
      <c r="D691">
        <v>800000</v>
      </c>
      <c r="E691">
        <v>578</v>
      </c>
      <c r="F691" s="3">
        <v>625.20621830819925</v>
      </c>
    </row>
    <row r="692" spans="1:6">
      <c r="A692">
        <v>24</v>
      </c>
      <c r="B692">
        <v>-89.341999999999999</v>
      </c>
      <c r="C692">
        <v>4128</v>
      </c>
      <c r="D692">
        <v>800000</v>
      </c>
      <c r="E692">
        <v>648</v>
      </c>
      <c r="F692" s="3">
        <v>612.69273589875411</v>
      </c>
    </row>
    <row r="693" spans="1:6">
      <c r="A693">
        <v>25</v>
      </c>
      <c r="B693">
        <v>-89.234999999999999</v>
      </c>
      <c r="C693">
        <v>4128</v>
      </c>
      <c r="D693">
        <v>800000</v>
      </c>
      <c r="E693">
        <v>627</v>
      </c>
      <c r="F693" s="3">
        <v>606.7703415430426</v>
      </c>
    </row>
    <row r="694" spans="1:6">
      <c r="A694">
        <v>26</v>
      </c>
      <c r="B694">
        <v>-89.13</v>
      </c>
      <c r="C694">
        <v>4128</v>
      </c>
      <c r="D694">
        <v>800000</v>
      </c>
      <c r="E694">
        <v>604</v>
      </c>
      <c r="F694" s="3">
        <v>605.00511159648033</v>
      </c>
    </row>
    <row r="695" spans="1:6">
      <c r="A695">
        <v>27</v>
      </c>
      <c r="B695">
        <v>-89.016000000000005</v>
      </c>
      <c r="C695">
        <v>4128</v>
      </c>
      <c r="D695">
        <v>800000</v>
      </c>
      <c r="E695">
        <v>624</v>
      </c>
      <c r="F695" s="3">
        <v>606.08403420862419</v>
      </c>
    </row>
    <row r="696" spans="1:6">
      <c r="A696">
        <v>28</v>
      </c>
      <c r="B696">
        <v>-88.896000000000001</v>
      </c>
      <c r="C696">
        <v>4128</v>
      </c>
      <c r="D696">
        <v>800000</v>
      </c>
      <c r="E696">
        <v>635</v>
      </c>
      <c r="F696" s="3">
        <v>609.12301790922652</v>
      </c>
    </row>
    <row r="697" spans="1:6">
      <c r="A697">
        <v>29</v>
      </c>
      <c r="B697">
        <v>-88.790999999999997</v>
      </c>
      <c r="C697">
        <v>4128</v>
      </c>
      <c r="D697">
        <v>800000</v>
      </c>
      <c r="E697">
        <v>635</v>
      </c>
      <c r="F697" s="3">
        <v>612.57222265699738</v>
      </c>
    </row>
    <row r="698" spans="1:6">
      <c r="A698">
        <v>30</v>
      </c>
      <c r="B698">
        <v>-88.671999999999997</v>
      </c>
      <c r="C698">
        <v>4128</v>
      </c>
      <c r="D698">
        <v>800000</v>
      </c>
      <c r="E698">
        <v>570</v>
      </c>
      <c r="F698" s="3">
        <v>616.86561499250558</v>
      </c>
    </row>
    <row r="699" spans="1:6">
      <c r="A699">
        <v>31</v>
      </c>
      <c r="B699">
        <v>-88.56</v>
      </c>
      <c r="C699">
        <v>4128</v>
      </c>
      <c r="D699">
        <v>800000</v>
      </c>
      <c r="E699">
        <v>602</v>
      </c>
      <c r="F699" s="3">
        <v>621.0532400164534</v>
      </c>
    </row>
    <row r="700" spans="1:6">
      <c r="A700">
        <v>32</v>
      </c>
      <c r="B700">
        <v>-88.451999999999998</v>
      </c>
      <c r="C700">
        <v>4128</v>
      </c>
      <c r="D700">
        <v>800000</v>
      </c>
      <c r="E700">
        <v>635</v>
      </c>
      <c r="F700" s="3"/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123</v>
      </c>
      <c r="B718" t="s">
        <v>102</v>
      </c>
      <c r="C718" t="s">
        <v>105</v>
      </c>
      <c r="D718" t="s">
        <v>122</v>
      </c>
      <c r="E718" t="s">
        <v>121</v>
      </c>
      <c r="F718" t="s">
        <v>142</v>
      </c>
    </row>
    <row r="719" spans="1:10">
      <c r="A719">
        <v>1</v>
      </c>
      <c r="B719">
        <v>-91.947999999999993</v>
      </c>
      <c r="C719">
        <v>4130</v>
      </c>
      <c r="D719">
        <v>800000</v>
      </c>
      <c r="E719">
        <v>387</v>
      </c>
      <c r="F719" s="3"/>
      <c r="J719" t="s">
        <v>167</v>
      </c>
    </row>
    <row r="720" spans="1:10">
      <c r="A720">
        <v>2</v>
      </c>
      <c r="B720">
        <v>-91.838999999999999</v>
      </c>
      <c r="C720">
        <v>4130</v>
      </c>
      <c r="D720">
        <v>800000</v>
      </c>
      <c r="E720">
        <v>411</v>
      </c>
      <c r="F720" s="3"/>
    </row>
    <row r="721" spans="1:6">
      <c r="A721">
        <v>3</v>
      </c>
      <c r="B721">
        <v>-91.724000000000004</v>
      </c>
      <c r="C721">
        <v>4130</v>
      </c>
      <c r="D721">
        <v>800000</v>
      </c>
      <c r="E721">
        <v>401</v>
      </c>
      <c r="F721" s="3"/>
    </row>
    <row r="722" spans="1:6">
      <c r="A722">
        <v>4</v>
      </c>
      <c r="B722">
        <v>-91.611999999999995</v>
      </c>
      <c r="C722">
        <v>4130</v>
      </c>
      <c r="D722">
        <v>800000</v>
      </c>
      <c r="E722">
        <v>471</v>
      </c>
      <c r="F722" s="3"/>
    </row>
    <row r="723" spans="1:6">
      <c r="A723">
        <v>5</v>
      </c>
      <c r="B723">
        <v>-91.5</v>
      </c>
      <c r="C723">
        <v>4130</v>
      </c>
      <c r="D723">
        <v>800000</v>
      </c>
      <c r="E723">
        <v>445</v>
      </c>
      <c r="F723" s="3"/>
    </row>
    <row r="724" spans="1:6">
      <c r="A724">
        <v>6</v>
      </c>
      <c r="B724">
        <v>-91.394000000000005</v>
      </c>
      <c r="C724">
        <v>4130</v>
      </c>
      <c r="D724">
        <v>800000</v>
      </c>
      <c r="E724">
        <v>475</v>
      </c>
      <c r="F724" s="3">
        <v>479.86886424183871</v>
      </c>
    </row>
    <row r="725" spans="1:6">
      <c r="A725">
        <v>7</v>
      </c>
      <c r="B725">
        <v>-91.281000000000006</v>
      </c>
      <c r="C725">
        <v>4130</v>
      </c>
      <c r="D725">
        <v>800000</v>
      </c>
      <c r="E725">
        <v>478</v>
      </c>
      <c r="F725" s="3">
        <v>490.50301846214626</v>
      </c>
    </row>
    <row r="726" spans="1:6">
      <c r="A726">
        <v>8</v>
      </c>
      <c r="B726">
        <v>-91.165000000000006</v>
      </c>
      <c r="C726">
        <v>4130</v>
      </c>
      <c r="D726">
        <v>800000</v>
      </c>
      <c r="E726">
        <v>505</v>
      </c>
      <c r="F726" s="3">
        <v>504.1802180599903</v>
      </c>
    </row>
    <row r="727" spans="1:6">
      <c r="A727">
        <v>9</v>
      </c>
      <c r="B727">
        <v>-91.049000000000007</v>
      </c>
      <c r="C727">
        <v>4130</v>
      </c>
      <c r="D727">
        <v>800000</v>
      </c>
      <c r="E727">
        <v>533</v>
      </c>
      <c r="F727" s="3">
        <v>521.31835086700721</v>
      </c>
    </row>
    <row r="728" spans="1:6">
      <c r="A728">
        <v>10</v>
      </c>
      <c r="B728">
        <v>-90.933999999999997</v>
      </c>
      <c r="C728">
        <v>4130</v>
      </c>
      <c r="D728">
        <v>800000</v>
      </c>
      <c r="E728">
        <v>567</v>
      </c>
      <c r="F728" s="3">
        <v>542.11994960952381</v>
      </c>
    </row>
    <row r="729" spans="1:6">
      <c r="A729">
        <v>11</v>
      </c>
      <c r="B729">
        <v>-90.823999999999998</v>
      </c>
      <c r="C729">
        <v>4130</v>
      </c>
      <c r="D729">
        <v>800000</v>
      </c>
      <c r="E729">
        <v>561</v>
      </c>
      <c r="F729" s="3">
        <v>565.47526868867885</v>
      </c>
    </row>
    <row r="730" spans="1:6">
      <c r="A730">
        <v>12</v>
      </c>
      <c r="B730">
        <v>-90.709000000000003</v>
      </c>
      <c r="C730">
        <v>4130</v>
      </c>
      <c r="D730">
        <v>800000</v>
      </c>
      <c r="E730">
        <v>576</v>
      </c>
      <c r="F730" s="3">
        <v>592.74500361160403</v>
      </c>
    </row>
    <row r="731" spans="1:6">
      <c r="A731">
        <v>13</v>
      </c>
      <c r="B731">
        <v>-90.594999999999999</v>
      </c>
      <c r="C731">
        <v>4130</v>
      </c>
      <c r="D731">
        <v>800000</v>
      </c>
      <c r="E731">
        <v>644</v>
      </c>
      <c r="F731" s="3">
        <v>621.13839787099062</v>
      </c>
    </row>
    <row r="732" spans="1:6">
      <c r="A732">
        <v>14</v>
      </c>
      <c r="B732">
        <v>-90.486999999999995</v>
      </c>
      <c r="C732">
        <v>4130</v>
      </c>
      <c r="D732">
        <v>800000</v>
      </c>
      <c r="E732">
        <v>633</v>
      </c>
      <c r="F732" s="3">
        <v>647.3102998898197</v>
      </c>
    </row>
    <row r="733" spans="1:6">
      <c r="A733">
        <v>15</v>
      </c>
      <c r="B733">
        <v>-90.372</v>
      </c>
      <c r="C733">
        <v>4130</v>
      </c>
      <c r="D733">
        <v>800000</v>
      </c>
      <c r="E733">
        <v>687</v>
      </c>
      <c r="F733" s="3">
        <v>671.93107014240718</v>
      </c>
    </row>
    <row r="734" spans="1:6">
      <c r="A734">
        <v>16</v>
      </c>
      <c r="B734">
        <v>-90.256</v>
      </c>
      <c r="C734">
        <v>4130</v>
      </c>
      <c r="D734">
        <v>800000</v>
      </c>
      <c r="E734">
        <v>652</v>
      </c>
      <c r="F734" s="3">
        <v>690.86994010985586</v>
      </c>
    </row>
    <row r="735" spans="1:6">
      <c r="A735">
        <v>17</v>
      </c>
      <c r="B735">
        <v>-90.14</v>
      </c>
      <c r="C735">
        <v>4130</v>
      </c>
      <c r="D735">
        <v>800000</v>
      </c>
      <c r="E735">
        <v>695</v>
      </c>
      <c r="F735" s="3">
        <v>701.94935493708806</v>
      </c>
    </row>
    <row r="736" spans="1:6">
      <c r="A736">
        <v>18</v>
      </c>
      <c r="B736">
        <v>-90.025000000000006</v>
      </c>
      <c r="C736">
        <v>4130</v>
      </c>
      <c r="D736">
        <v>800000</v>
      </c>
      <c r="E736">
        <v>680</v>
      </c>
      <c r="F736" s="3">
        <v>704.339075696593</v>
      </c>
    </row>
    <row r="737" spans="1:6">
      <c r="A737">
        <v>19</v>
      </c>
      <c r="B737">
        <v>-89.918999999999997</v>
      </c>
      <c r="C737">
        <v>4130</v>
      </c>
      <c r="D737">
        <v>800000</v>
      </c>
      <c r="E737">
        <v>796</v>
      </c>
      <c r="F737" s="3">
        <v>699.32305049497756</v>
      </c>
    </row>
    <row r="738" spans="1:6">
      <c r="A738">
        <v>20</v>
      </c>
      <c r="B738">
        <v>-89.805999999999997</v>
      </c>
      <c r="C738">
        <v>4130</v>
      </c>
      <c r="D738">
        <v>800000</v>
      </c>
      <c r="E738">
        <v>687</v>
      </c>
      <c r="F738" s="3">
        <v>687.76077992861872</v>
      </c>
    </row>
    <row r="739" spans="1:6">
      <c r="A739">
        <v>21</v>
      </c>
      <c r="B739">
        <v>-89.691000000000003</v>
      </c>
      <c r="C739">
        <v>4130</v>
      </c>
      <c r="D739">
        <v>800000</v>
      </c>
      <c r="E739">
        <v>666</v>
      </c>
      <c r="F739" s="3">
        <v>671.65813930960019</v>
      </c>
    </row>
    <row r="740" spans="1:6">
      <c r="A740">
        <v>22</v>
      </c>
      <c r="B740">
        <v>-89.576999999999998</v>
      </c>
      <c r="C740">
        <v>4130</v>
      </c>
      <c r="D740">
        <v>800000</v>
      </c>
      <c r="E740">
        <v>654</v>
      </c>
      <c r="F740" s="3">
        <v>653.95299058971216</v>
      </c>
    </row>
    <row r="741" spans="1:6">
      <c r="A741">
        <v>23</v>
      </c>
      <c r="B741">
        <v>-89.457999999999998</v>
      </c>
      <c r="C741">
        <v>4130</v>
      </c>
      <c r="D741">
        <v>800000</v>
      </c>
      <c r="E741">
        <v>614</v>
      </c>
      <c r="F741" s="3">
        <v>636.17295625270197</v>
      </c>
    </row>
    <row r="742" spans="1:6">
      <c r="A742">
        <v>24</v>
      </c>
      <c r="B742">
        <v>-89.341999999999999</v>
      </c>
      <c r="C742">
        <v>4130</v>
      </c>
      <c r="D742">
        <v>800000</v>
      </c>
      <c r="E742">
        <v>588</v>
      </c>
      <c r="F742" s="3">
        <v>621.41617194898845</v>
      </c>
    </row>
    <row r="743" spans="1:6">
      <c r="A743">
        <v>25</v>
      </c>
      <c r="B743">
        <v>-89.234999999999999</v>
      </c>
      <c r="C743">
        <v>4130</v>
      </c>
      <c r="D743">
        <v>800000</v>
      </c>
      <c r="E743">
        <v>618</v>
      </c>
      <c r="F743" s="3">
        <v>610.98982449641551</v>
      </c>
    </row>
    <row r="744" spans="1:6">
      <c r="A744">
        <v>26</v>
      </c>
      <c r="B744">
        <v>-89.13</v>
      </c>
      <c r="C744">
        <v>4130</v>
      </c>
      <c r="D744">
        <v>800000</v>
      </c>
      <c r="E744">
        <v>624</v>
      </c>
      <c r="F744" s="3">
        <v>603.98440827806826</v>
      </c>
    </row>
    <row r="745" spans="1:6">
      <c r="A745">
        <v>27</v>
      </c>
      <c r="B745">
        <v>-89.016000000000005</v>
      </c>
      <c r="C745">
        <v>4130</v>
      </c>
      <c r="D745">
        <v>800000</v>
      </c>
      <c r="E745">
        <v>601</v>
      </c>
      <c r="F745" s="3">
        <v>599.78574111314401</v>
      </c>
    </row>
    <row r="746" spans="1:6">
      <c r="A746">
        <v>28</v>
      </c>
      <c r="B746">
        <v>-88.896000000000001</v>
      </c>
      <c r="C746">
        <v>4130</v>
      </c>
      <c r="D746">
        <v>800000</v>
      </c>
      <c r="E746">
        <v>599</v>
      </c>
      <c r="F746" s="3">
        <v>598.59838288128992</v>
      </c>
    </row>
    <row r="747" spans="1:6">
      <c r="A747">
        <v>29</v>
      </c>
      <c r="B747">
        <v>-88.790999999999997</v>
      </c>
      <c r="C747">
        <v>4130</v>
      </c>
      <c r="D747">
        <v>800000</v>
      </c>
      <c r="E747">
        <v>640</v>
      </c>
      <c r="F747" s="3">
        <v>599.65755524276005</v>
      </c>
    </row>
    <row r="748" spans="1:6">
      <c r="A748">
        <v>30</v>
      </c>
      <c r="B748">
        <v>-88.671999999999997</v>
      </c>
      <c r="C748">
        <v>4130</v>
      </c>
      <c r="D748">
        <v>800000</v>
      </c>
      <c r="E748">
        <v>601</v>
      </c>
      <c r="F748" s="3">
        <v>602.53664946597814</v>
      </c>
    </row>
    <row r="749" spans="1:6">
      <c r="A749">
        <v>31</v>
      </c>
      <c r="B749">
        <v>-88.56</v>
      </c>
      <c r="C749">
        <v>4130</v>
      </c>
      <c r="D749">
        <v>800000</v>
      </c>
      <c r="E749">
        <v>578</v>
      </c>
      <c r="F749" s="3">
        <v>606.33192598468077</v>
      </c>
    </row>
    <row r="750" spans="1:6">
      <c r="A750">
        <v>32</v>
      </c>
      <c r="B750">
        <v>-88.451999999999998</v>
      </c>
      <c r="C750">
        <v>4130</v>
      </c>
      <c r="D750">
        <v>800000</v>
      </c>
      <c r="E750">
        <v>617</v>
      </c>
      <c r="F750" s="3"/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123</v>
      </c>
      <c r="B768" t="s">
        <v>102</v>
      </c>
      <c r="C768" t="s">
        <v>105</v>
      </c>
      <c r="D768" t="s">
        <v>122</v>
      </c>
      <c r="E768" t="s">
        <v>121</v>
      </c>
      <c r="F768" t="s">
        <v>142</v>
      </c>
    </row>
    <row r="769" spans="1:10">
      <c r="A769">
        <v>1</v>
      </c>
      <c r="B769">
        <v>-91.947999999999993</v>
      </c>
      <c r="C769">
        <v>4048</v>
      </c>
      <c r="D769">
        <v>800000</v>
      </c>
      <c r="E769">
        <v>411</v>
      </c>
      <c r="F769" s="3"/>
      <c r="J769" t="s">
        <v>168</v>
      </c>
    </row>
    <row r="770" spans="1:10">
      <c r="A770">
        <v>2</v>
      </c>
      <c r="B770">
        <v>-91.838999999999999</v>
      </c>
      <c r="C770">
        <v>4048</v>
      </c>
      <c r="D770">
        <v>800000</v>
      </c>
      <c r="E770">
        <v>429</v>
      </c>
      <c r="F770" s="3"/>
    </row>
    <row r="771" spans="1:10">
      <c r="A771">
        <v>3</v>
      </c>
      <c r="B771">
        <v>-91.724000000000004</v>
      </c>
      <c r="C771">
        <v>4048</v>
      </c>
      <c r="D771">
        <v>800000</v>
      </c>
      <c r="E771">
        <v>423</v>
      </c>
      <c r="F771" s="3"/>
    </row>
    <row r="772" spans="1:10">
      <c r="A772">
        <v>4</v>
      </c>
      <c r="B772">
        <v>-91.611999999999995</v>
      </c>
      <c r="C772">
        <v>4048</v>
      </c>
      <c r="D772">
        <v>800000</v>
      </c>
      <c r="E772">
        <v>463</v>
      </c>
      <c r="F772" s="3"/>
    </row>
    <row r="773" spans="1:10">
      <c r="A773">
        <v>5</v>
      </c>
      <c r="B773">
        <v>-91.5</v>
      </c>
      <c r="C773">
        <v>4048</v>
      </c>
      <c r="D773">
        <v>800000</v>
      </c>
      <c r="E773">
        <v>478</v>
      </c>
      <c r="F773" s="3"/>
    </row>
    <row r="774" spans="1:10">
      <c r="A774">
        <v>6</v>
      </c>
      <c r="B774">
        <v>-91.394000000000005</v>
      </c>
      <c r="C774">
        <v>4048</v>
      </c>
      <c r="D774">
        <v>800000</v>
      </c>
      <c r="E774">
        <v>494</v>
      </c>
      <c r="F774" s="3">
        <v>516.41870142094047</v>
      </c>
    </row>
    <row r="775" spans="1:10">
      <c r="A775">
        <v>7</v>
      </c>
      <c r="B775">
        <v>-91.281000000000006</v>
      </c>
      <c r="C775">
        <v>4048</v>
      </c>
      <c r="D775">
        <v>800000</v>
      </c>
      <c r="E775">
        <v>521</v>
      </c>
      <c r="F775" s="3">
        <v>520.95616443109725</v>
      </c>
    </row>
    <row r="776" spans="1:10">
      <c r="A776">
        <v>8</v>
      </c>
      <c r="B776">
        <v>-91.165000000000006</v>
      </c>
      <c r="C776">
        <v>4048</v>
      </c>
      <c r="D776">
        <v>800000</v>
      </c>
      <c r="E776">
        <v>529</v>
      </c>
      <c r="F776" s="3">
        <v>526.77525387613889</v>
      </c>
    </row>
    <row r="777" spans="1:10">
      <c r="A777">
        <v>9</v>
      </c>
      <c r="B777">
        <v>-91.049000000000007</v>
      </c>
      <c r="C777">
        <v>4048</v>
      </c>
      <c r="D777">
        <v>800000</v>
      </c>
      <c r="E777">
        <v>554</v>
      </c>
      <c r="F777" s="3">
        <v>534.83169005174511</v>
      </c>
    </row>
    <row r="778" spans="1:10">
      <c r="A778">
        <v>10</v>
      </c>
      <c r="B778">
        <v>-90.933999999999997</v>
      </c>
      <c r="C778">
        <v>4048</v>
      </c>
      <c r="D778">
        <v>800000</v>
      </c>
      <c r="E778">
        <v>554</v>
      </c>
      <c r="F778" s="3">
        <v>546.53307155837501</v>
      </c>
    </row>
    <row r="779" spans="1:10">
      <c r="A779">
        <v>11</v>
      </c>
      <c r="B779">
        <v>-90.823999999999998</v>
      </c>
      <c r="C779">
        <v>4048</v>
      </c>
      <c r="D779">
        <v>800000</v>
      </c>
      <c r="E779">
        <v>594</v>
      </c>
      <c r="F779" s="3">
        <v>562.75770851571406</v>
      </c>
    </row>
    <row r="780" spans="1:10">
      <c r="A780">
        <v>12</v>
      </c>
      <c r="B780">
        <v>-90.709000000000003</v>
      </c>
      <c r="C780">
        <v>4048</v>
      </c>
      <c r="D780">
        <v>800000</v>
      </c>
      <c r="E780">
        <v>553</v>
      </c>
      <c r="F780" s="3">
        <v>586.22789147813114</v>
      </c>
    </row>
    <row r="781" spans="1:10">
      <c r="A781">
        <v>13</v>
      </c>
      <c r="B781">
        <v>-90.594999999999999</v>
      </c>
      <c r="C781">
        <v>4048</v>
      </c>
      <c r="D781">
        <v>800000</v>
      </c>
      <c r="E781">
        <v>598</v>
      </c>
      <c r="F781" s="3">
        <v>616.03612836942182</v>
      </c>
    </row>
    <row r="782" spans="1:10">
      <c r="A782">
        <v>14</v>
      </c>
      <c r="B782">
        <v>-90.486999999999995</v>
      </c>
      <c r="C782">
        <v>4048</v>
      </c>
      <c r="D782">
        <v>800000</v>
      </c>
      <c r="E782">
        <v>685</v>
      </c>
      <c r="F782" s="3">
        <v>648.37115608753879</v>
      </c>
    </row>
    <row r="783" spans="1:10">
      <c r="A783">
        <v>15</v>
      </c>
      <c r="B783">
        <v>-90.372</v>
      </c>
      <c r="C783">
        <v>4048</v>
      </c>
      <c r="D783">
        <v>800000</v>
      </c>
      <c r="E783">
        <v>698</v>
      </c>
      <c r="F783" s="3">
        <v>682.86946305150741</v>
      </c>
    </row>
    <row r="784" spans="1:10">
      <c r="A784">
        <v>16</v>
      </c>
      <c r="B784">
        <v>-90.256</v>
      </c>
      <c r="C784">
        <v>4048</v>
      </c>
      <c r="D784">
        <v>800000</v>
      </c>
      <c r="E784">
        <v>678</v>
      </c>
      <c r="F784" s="3">
        <v>711.6526980935131</v>
      </c>
    </row>
    <row r="785" spans="1:6">
      <c r="A785">
        <v>17</v>
      </c>
      <c r="B785">
        <v>-90.14</v>
      </c>
      <c r="C785">
        <v>4048</v>
      </c>
      <c r="D785">
        <v>800000</v>
      </c>
      <c r="E785">
        <v>719</v>
      </c>
      <c r="F785" s="3">
        <v>728.45446546781795</v>
      </c>
    </row>
    <row r="786" spans="1:6">
      <c r="A786">
        <v>18</v>
      </c>
      <c r="B786">
        <v>-90.025000000000006</v>
      </c>
      <c r="C786">
        <v>4048</v>
      </c>
      <c r="D786">
        <v>800000</v>
      </c>
      <c r="E786">
        <v>736</v>
      </c>
      <c r="F786" s="3">
        <v>729.94689014340634</v>
      </c>
    </row>
    <row r="787" spans="1:6">
      <c r="A787">
        <v>19</v>
      </c>
      <c r="B787">
        <v>-89.918999999999997</v>
      </c>
      <c r="C787">
        <v>4048</v>
      </c>
      <c r="D787">
        <v>800000</v>
      </c>
      <c r="E787">
        <v>726</v>
      </c>
      <c r="F787" s="3">
        <v>718.3785240425816</v>
      </c>
    </row>
    <row r="788" spans="1:6">
      <c r="A788">
        <v>20</v>
      </c>
      <c r="B788">
        <v>-89.805999999999997</v>
      </c>
      <c r="C788">
        <v>4048</v>
      </c>
      <c r="D788">
        <v>800000</v>
      </c>
      <c r="E788">
        <v>711</v>
      </c>
      <c r="F788" s="3">
        <v>696.07399808995945</v>
      </c>
    </row>
    <row r="789" spans="1:6">
      <c r="A789">
        <v>21</v>
      </c>
      <c r="B789">
        <v>-89.691000000000003</v>
      </c>
      <c r="C789">
        <v>4048</v>
      </c>
      <c r="D789">
        <v>800000</v>
      </c>
      <c r="E789">
        <v>707</v>
      </c>
      <c r="F789" s="3">
        <v>668.63843523098137</v>
      </c>
    </row>
    <row r="790" spans="1:6">
      <c r="A790">
        <v>22</v>
      </c>
      <c r="B790">
        <v>-89.576999999999998</v>
      </c>
      <c r="C790">
        <v>4048</v>
      </c>
      <c r="D790">
        <v>800000</v>
      </c>
      <c r="E790">
        <v>591</v>
      </c>
      <c r="F790" s="3">
        <v>642.52177045367262</v>
      </c>
    </row>
    <row r="791" spans="1:6">
      <c r="A791">
        <v>23</v>
      </c>
      <c r="B791">
        <v>-89.457999999999998</v>
      </c>
      <c r="C791">
        <v>4048</v>
      </c>
      <c r="D791">
        <v>800000</v>
      </c>
      <c r="E791">
        <v>611</v>
      </c>
      <c r="F791" s="3">
        <v>620.70535083891912</v>
      </c>
    </row>
    <row r="792" spans="1:6">
      <c r="A792">
        <v>24</v>
      </c>
      <c r="B792">
        <v>-89.341999999999999</v>
      </c>
      <c r="C792">
        <v>4048</v>
      </c>
      <c r="D792">
        <v>800000</v>
      </c>
      <c r="E792">
        <v>617</v>
      </c>
      <c r="F792" s="3">
        <v>606.4494800592862</v>
      </c>
    </row>
    <row r="793" spans="1:6">
      <c r="A793">
        <v>25</v>
      </c>
      <c r="B793">
        <v>-89.234999999999999</v>
      </c>
      <c r="C793">
        <v>4048</v>
      </c>
      <c r="D793">
        <v>800000</v>
      </c>
      <c r="E793">
        <v>586</v>
      </c>
      <c r="F793" s="3">
        <v>599.06958405808894</v>
      </c>
    </row>
    <row r="794" spans="1:6">
      <c r="A794">
        <v>26</v>
      </c>
      <c r="B794">
        <v>-89.13</v>
      </c>
      <c r="C794">
        <v>4048</v>
      </c>
      <c r="D794">
        <v>800000</v>
      </c>
      <c r="E794">
        <v>620</v>
      </c>
      <c r="F794" s="3">
        <v>596.02878843814244</v>
      </c>
    </row>
    <row r="795" spans="1:6">
      <c r="A795">
        <v>27</v>
      </c>
      <c r="B795">
        <v>-89.016000000000005</v>
      </c>
      <c r="C795">
        <v>4048</v>
      </c>
      <c r="D795">
        <v>800000</v>
      </c>
      <c r="E795">
        <v>623</v>
      </c>
      <c r="F795" s="3">
        <v>595.92361775755512</v>
      </c>
    </row>
    <row r="796" spans="1:6">
      <c r="A796">
        <v>28</v>
      </c>
      <c r="B796">
        <v>-88.896000000000001</v>
      </c>
      <c r="C796">
        <v>4048</v>
      </c>
      <c r="D796">
        <v>800000</v>
      </c>
      <c r="E796">
        <v>572</v>
      </c>
      <c r="F796" s="3">
        <v>597.93033952819258</v>
      </c>
    </row>
    <row r="797" spans="1:6">
      <c r="A797">
        <v>29</v>
      </c>
      <c r="B797">
        <v>-88.790999999999997</v>
      </c>
      <c r="C797">
        <v>4048</v>
      </c>
      <c r="D797">
        <v>800000</v>
      </c>
      <c r="E797">
        <v>604</v>
      </c>
      <c r="F797" s="3">
        <v>600.6148483906087</v>
      </c>
    </row>
    <row r="798" spans="1:6">
      <c r="A798">
        <v>30</v>
      </c>
      <c r="B798">
        <v>-88.671999999999997</v>
      </c>
      <c r="C798">
        <v>4048</v>
      </c>
      <c r="D798">
        <v>800000</v>
      </c>
      <c r="E798">
        <v>584</v>
      </c>
      <c r="F798" s="3">
        <v>604.14055410635024</v>
      </c>
    </row>
    <row r="799" spans="1:6">
      <c r="A799">
        <v>31</v>
      </c>
      <c r="B799">
        <v>-88.56</v>
      </c>
      <c r="C799">
        <v>4048</v>
      </c>
      <c r="D799">
        <v>800000</v>
      </c>
      <c r="E799">
        <v>623</v>
      </c>
      <c r="F799" s="3">
        <v>607.65805121523749</v>
      </c>
    </row>
    <row r="800" spans="1:6">
      <c r="A800">
        <v>32</v>
      </c>
      <c r="B800">
        <v>-88.451999999999998</v>
      </c>
      <c r="C800">
        <v>4048</v>
      </c>
      <c r="D800">
        <v>800000</v>
      </c>
      <c r="E800">
        <v>705</v>
      </c>
      <c r="F800" s="3"/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123</v>
      </c>
      <c r="B818" t="s">
        <v>102</v>
      </c>
      <c r="C818" t="s">
        <v>105</v>
      </c>
      <c r="D818" t="s">
        <v>122</v>
      </c>
      <c r="E818" t="s">
        <v>121</v>
      </c>
      <c r="F818" t="s">
        <v>142</v>
      </c>
    </row>
    <row r="819" spans="1:10">
      <c r="A819">
        <v>1</v>
      </c>
      <c r="B819">
        <v>-91.947999999999993</v>
      </c>
      <c r="C819">
        <v>4020</v>
      </c>
      <c r="D819">
        <v>800000</v>
      </c>
      <c r="E819">
        <v>471</v>
      </c>
      <c r="F819" s="3"/>
      <c r="J819" t="s">
        <v>169</v>
      </c>
    </row>
    <row r="820" spans="1:10">
      <c r="A820">
        <v>2</v>
      </c>
      <c r="B820">
        <v>-91.838999999999999</v>
      </c>
      <c r="C820">
        <v>4020</v>
      </c>
      <c r="D820">
        <v>800000</v>
      </c>
      <c r="E820">
        <v>413</v>
      </c>
      <c r="F820" s="3"/>
    </row>
    <row r="821" spans="1:10">
      <c r="A821">
        <v>3</v>
      </c>
      <c r="B821">
        <v>-91.724000000000004</v>
      </c>
      <c r="C821">
        <v>4020</v>
      </c>
      <c r="D821">
        <v>800000</v>
      </c>
      <c r="E821">
        <v>385</v>
      </c>
      <c r="F821" s="3"/>
    </row>
    <row r="822" spans="1:10">
      <c r="A822">
        <v>4</v>
      </c>
      <c r="B822">
        <v>-91.611999999999995</v>
      </c>
      <c r="C822">
        <v>4020</v>
      </c>
      <c r="D822">
        <v>800000</v>
      </c>
      <c r="E822">
        <v>475</v>
      </c>
      <c r="F822" s="3"/>
    </row>
    <row r="823" spans="1:10">
      <c r="A823">
        <v>5</v>
      </c>
      <c r="B823">
        <v>-91.5</v>
      </c>
      <c r="C823">
        <v>4020</v>
      </c>
      <c r="D823">
        <v>800000</v>
      </c>
      <c r="E823">
        <v>508</v>
      </c>
      <c r="F823" s="3"/>
    </row>
    <row r="824" spans="1:10">
      <c r="A824">
        <v>6</v>
      </c>
      <c r="B824">
        <v>-91.394000000000005</v>
      </c>
      <c r="C824">
        <v>4020</v>
      </c>
      <c r="D824">
        <v>800000</v>
      </c>
      <c r="E824">
        <v>513</v>
      </c>
      <c r="F824" s="3">
        <v>507.538221125007</v>
      </c>
    </row>
    <row r="825" spans="1:10">
      <c r="A825">
        <v>7</v>
      </c>
      <c r="B825">
        <v>-91.281000000000006</v>
      </c>
      <c r="C825">
        <v>4020</v>
      </c>
      <c r="D825">
        <v>800000</v>
      </c>
      <c r="E825">
        <v>483</v>
      </c>
      <c r="F825" s="3">
        <v>513.41141241493006</v>
      </c>
    </row>
    <row r="826" spans="1:10">
      <c r="A826">
        <v>8</v>
      </c>
      <c r="B826">
        <v>-91.165000000000006</v>
      </c>
      <c r="C826">
        <v>4020</v>
      </c>
      <c r="D826">
        <v>800000</v>
      </c>
      <c r="E826">
        <v>546</v>
      </c>
      <c r="F826" s="3">
        <v>520.9374101028825</v>
      </c>
    </row>
    <row r="827" spans="1:10">
      <c r="A827">
        <v>9</v>
      </c>
      <c r="B827">
        <v>-91.049000000000007</v>
      </c>
      <c r="C827">
        <v>4020</v>
      </c>
      <c r="D827">
        <v>800000</v>
      </c>
      <c r="E827">
        <v>530</v>
      </c>
      <c r="F827" s="3">
        <v>531.11214353528726</v>
      </c>
    </row>
    <row r="828" spans="1:10">
      <c r="A828">
        <v>10</v>
      </c>
      <c r="B828">
        <v>-90.933999999999997</v>
      </c>
      <c r="C828">
        <v>4020</v>
      </c>
      <c r="D828">
        <v>800000</v>
      </c>
      <c r="E828">
        <v>566</v>
      </c>
      <c r="F828" s="3">
        <v>545.24942461243097</v>
      </c>
    </row>
    <row r="829" spans="1:10">
      <c r="A829">
        <v>11</v>
      </c>
      <c r="B829">
        <v>-90.823999999999998</v>
      </c>
      <c r="C829">
        <v>4020</v>
      </c>
      <c r="D829">
        <v>800000</v>
      </c>
      <c r="E829">
        <v>556</v>
      </c>
      <c r="F829" s="3">
        <v>563.8366406037585</v>
      </c>
    </row>
    <row r="830" spans="1:10">
      <c r="A830">
        <v>12</v>
      </c>
      <c r="B830">
        <v>-90.709000000000003</v>
      </c>
      <c r="C830">
        <v>4020</v>
      </c>
      <c r="D830">
        <v>800000</v>
      </c>
      <c r="E830">
        <v>573</v>
      </c>
      <c r="F830" s="3">
        <v>589.28151348758422</v>
      </c>
    </row>
    <row r="831" spans="1:10">
      <c r="A831">
        <v>13</v>
      </c>
      <c r="B831">
        <v>-90.594999999999999</v>
      </c>
      <c r="C831">
        <v>4020</v>
      </c>
      <c r="D831">
        <v>800000</v>
      </c>
      <c r="E831">
        <v>631</v>
      </c>
      <c r="F831" s="3">
        <v>619.92058279392074</v>
      </c>
    </row>
    <row r="832" spans="1:10">
      <c r="A832">
        <v>14</v>
      </c>
      <c r="B832">
        <v>-90.486999999999995</v>
      </c>
      <c r="C832">
        <v>4020</v>
      </c>
      <c r="D832">
        <v>800000</v>
      </c>
      <c r="E832">
        <v>634</v>
      </c>
      <c r="F832" s="3">
        <v>651.61080732451603</v>
      </c>
    </row>
    <row r="833" spans="1:6">
      <c r="A833">
        <v>15</v>
      </c>
      <c r="B833">
        <v>-90.372</v>
      </c>
      <c r="C833">
        <v>4020</v>
      </c>
      <c r="D833">
        <v>800000</v>
      </c>
      <c r="E833">
        <v>688</v>
      </c>
      <c r="F833" s="3">
        <v>683.95515086862133</v>
      </c>
    </row>
    <row r="834" spans="1:6">
      <c r="A834">
        <v>16</v>
      </c>
      <c r="B834">
        <v>-90.256</v>
      </c>
      <c r="C834">
        <v>4020</v>
      </c>
      <c r="D834">
        <v>800000</v>
      </c>
      <c r="E834">
        <v>708</v>
      </c>
      <c r="F834" s="3">
        <v>709.73737457453103</v>
      </c>
    </row>
    <row r="835" spans="1:6">
      <c r="A835">
        <v>17</v>
      </c>
      <c r="B835">
        <v>-90.14</v>
      </c>
      <c r="C835">
        <v>4020</v>
      </c>
      <c r="D835">
        <v>800000</v>
      </c>
      <c r="E835">
        <v>757</v>
      </c>
      <c r="F835" s="3">
        <v>723.86164265883815</v>
      </c>
    </row>
    <row r="836" spans="1:6">
      <c r="A836">
        <v>18</v>
      </c>
      <c r="B836">
        <v>-90.025000000000006</v>
      </c>
      <c r="C836">
        <v>4020</v>
      </c>
      <c r="D836">
        <v>800000</v>
      </c>
      <c r="E836">
        <v>728</v>
      </c>
      <c r="F836" s="3">
        <v>724.08496020410234</v>
      </c>
    </row>
    <row r="837" spans="1:6">
      <c r="A837">
        <v>19</v>
      </c>
      <c r="B837">
        <v>-89.918999999999997</v>
      </c>
      <c r="C837">
        <v>4020</v>
      </c>
      <c r="D837">
        <v>800000</v>
      </c>
      <c r="E837">
        <v>705</v>
      </c>
      <c r="F837" s="3">
        <v>713.00267719034809</v>
      </c>
    </row>
    <row r="838" spans="1:6">
      <c r="A838">
        <v>20</v>
      </c>
      <c r="B838">
        <v>-89.805999999999997</v>
      </c>
      <c r="C838">
        <v>4020</v>
      </c>
      <c r="D838">
        <v>800000</v>
      </c>
      <c r="E838">
        <v>643</v>
      </c>
      <c r="F838" s="3">
        <v>692.75896510081247</v>
      </c>
    </row>
    <row r="839" spans="1:6">
      <c r="A839">
        <v>21</v>
      </c>
      <c r="B839">
        <v>-89.691000000000003</v>
      </c>
      <c r="C839">
        <v>4020</v>
      </c>
      <c r="D839">
        <v>800000</v>
      </c>
      <c r="E839">
        <v>699</v>
      </c>
      <c r="F839" s="3">
        <v>668.33231085215539</v>
      </c>
    </row>
    <row r="840" spans="1:6">
      <c r="A840">
        <v>22</v>
      </c>
      <c r="B840">
        <v>-89.576999999999998</v>
      </c>
      <c r="C840">
        <v>4020</v>
      </c>
      <c r="D840">
        <v>800000</v>
      </c>
      <c r="E840">
        <v>671</v>
      </c>
      <c r="F840" s="3">
        <v>645.26538672366155</v>
      </c>
    </row>
    <row r="841" spans="1:6">
      <c r="A841">
        <v>23</v>
      </c>
      <c r="B841">
        <v>-89.457999999999998</v>
      </c>
      <c r="C841">
        <v>4020</v>
      </c>
      <c r="D841">
        <v>800000</v>
      </c>
      <c r="E841">
        <v>592</v>
      </c>
      <c r="F841" s="3">
        <v>626.07686859980697</v>
      </c>
    </row>
    <row r="842" spans="1:6">
      <c r="A842">
        <v>24</v>
      </c>
      <c r="B842">
        <v>-89.341999999999999</v>
      </c>
      <c r="C842">
        <v>4020</v>
      </c>
      <c r="D842">
        <v>800000</v>
      </c>
      <c r="E842">
        <v>635</v>
      </c>
      <c r="F842" s="3">
        <v>613.64439370747414</v>
      </c>
    </row>
    <row r="843" spans="1:6">
      <c r="A843">
        <v>25</v>
      </c>
      <c r="B843">
        <v>-89.234999999999999</v>
      </c>
      <c r="C843">
        <v>4020</v>
      </c>
      <c r="D843">
        <v>800000</v>
      </c>
      <c r="E843">
        <v>604</v>
      </c>
      <c r="F843" s="3">
        <v>607.41242499877944</v>
      </c>
    </row>
    <row r="844" spans="1:6">
      <c r="A844">
        <v>26</v>
      </c>
      <c r="B844">
        <v>-89.13</v>
      </c>
      <c r="C844">
        <v>4020</v>
      </c>
      <c r="D844">
        <v>800000</v>
      </c>
      <c r="E844">
        <v>630</v>
      </c>
      <c r="F844" s="3">
        <v>605.19864960458392</v>
      </c>
    </row>
    <row r="845" spans="1:6">
      <c r="A845">
        <v>27</v>
      </c>
      <c r="B845">
        <v>-89.016000000000005</v>
      </c>
      <c r="C845">
        <v>4020</v>
      </c>
      <c r="D845">
        <v>800000</v>
      </c>
      <c r="E845">
        <v>648</v>
      </c>
      <c r="F845" s="3">
        <v>605.85497293776325</v>
      </c>
    </row>
    <row r="846" spans="1:6">
      <c r="A846">
        <v>28</v>
      </c>
      <c r="B846">
        <v>-88.896000000000001</v>
      </c>
      <c r="C846">
        <v>4020</v>
      </c>
      <c r="D846">
        <v>800000</v>
      </c>
      <c r="E846">
        <v>574</v>
      </c>
      <c r="F846" s="3">
        <v>608.65192781528572</v>
      </c>
    </row>
    <row r="847" spans="1:6">
      <c r="A847">
        <v>29</v>
      </c>
      <c r="B847">
        <v>-88.790999999999997</v>
      </c>
      <c r="C847">
        <v>4020</v>
      </c>
      <c r="D847">
        <v>800000</v>
      </c>
      <c r="E847">
        <v>591</v>
      </c>
      <c r="F847" s="3">
        <v>612.06615066154382</v>
      </c>
    </row>
    <row r="848" spans="1:6">
      <c r="A848">
        <v>30</v>
      </c>
      <c r="B848">
        <v>-88.671999999999997</v>
      </c>
      <c r="C848">
        <v>4020</v>
      </c>
      <c r="D848">
        <v>800000</v>
      </c>
      <c r="E848">
        <v>594</v>
      </c>
      <c r="F848" s="3">
        <v>616.46623529410283</v>
      </c>
    </row>
    <row r="849" spans="1:6">
      <c r="A849">
        <v>31</v>
      </c>
      <c r="B849">
        <v>-88.56</v>
      </c>
      <c r="C849">
        <v>4020</v>
      </c>
      <c r="D849">
        <v>800000</v>
      </c>
      <c r="E849">
        <v>645</v>
      </c>
      <c r="F849" s="3">
        <v>620.83918819497751</v>
      </c>
    </row>
    <row r="850" spans="1:6">
      <c r="A850">
        <v>32</v>
      </c>
      <c r="B850">
        <v>-88.451999999999998</v>
      </c>
      <c r="C850">
        <v>4020</v>
      </c>
      <c r="D850">
        <v>800000</v>
      </c>
      <c r="E850">
        <v>685</v>
      </c>
      <c r="F850" s="3"/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123</v>
      </c>
      <c r="B868" t="s">
        <v>102</v>
      </c>
      <c r="C868" t="s">
        <v>105</v>
      </c>
      <c r="D868" t="s">
        <v>122</v>
      </c>
      <c r="E868" t="s">
        <v>121</v>
      </c>
      <c r="F868" t="s">
        <v>142</v>
      </c>
    </row>
    <row r="869" spans="1:10">
      <c r="A869">
        <v>1</v>
      </c>
      <c r="B869">
        <v>-91.947999999999993</v>
      </c>
      <c r="C869">
        <v>3988</v>
      </c>
      <c r="D869">
        <v>800000</v>
      </c>
      <c r="E869">
        <v>420</v>
      </c>
      <c r="F869" s="3"/>
      <c r="J869" t="s">
        <v>170</v>
      </c>
    </row>
    <row r="870" spans="1:10">
      <c r="A870">
        <v>2</v>
      </c>
      <c r="B870">
        <v>-91.838999999999999</v>
      </c>
      <c r="C870">
        <v>3988</v>
      </c>
      <c r="D870">
        <v>800000</v>
      </c>
      <c r="E870">
        <v>420</v>
      </c>
      <c r="F870" s="3"/>
    </row>
    <row r="871" spans="1:10">
      <c r="A871">
        <v>3</v>
      </c>
      <c r="B871">
        <v>-91.724000000000004</v>
      </c>
      <c r="C871">
        <v>3988</v>
      </c>
      <c r="D871">
        <v>800000</v>
      </c>
      <c r="E871">
        <v>449</v>
      </c>
      <c r="F871" s="3"/>
    </row>
    <row r="872" spans="1:10">
      <c r="A872">
        <v>4</v>
      </c>
      <c r="B872">
        <v>-91.611999999999995</v>
      </c>
      <c r="C872">
        <v>3988</v>
      </c>
      <c r="D872">
        <v>800000</v>
      </c>
      <c r="E872">
        <v>440</v>
      </c>
      <c r="F872" s="3"/>
    </row>
    <row r="873" spans="1:10">
      <c r="A873">
        <v>5</v>
      </c>
      <c r="B873">
        <v>-91.5</v>
      </c>
      <c r="C873">
        <v>3988</v>
      </c>
      <c r="D873">
        <v>800000</v>
      </c>
      <c r="E873">
        <v>517</v>
      </c>
      <c r="F873" s="3"/>
    </row>
    <row r="874" spans="1:10">
      <c r="A874">
        <v>6</v>
      </c>
      <c r="B874">
        <v>-91.394000000000005</v>
      </c>
      <c r="C874">
        <v>3988</v>
      </c>
      <c r="D874">
        <v>800000</v>
      </c>
      <c r="E874">
        <v>488</v>
      </c>
      <c r="F874" s="3">
        <v>496.21259371329194</v>
      </c>
    </row>
    <row r="875" spans="1:10">
      <c r="A875">
        <v>7</v>
      </c>
      <c r="B875">
        <v>-91.281000000000006</v>
      </c>
      <c r="C875">
        <v>3988</v>
      </c>
      <c r="D875">
        <v>800000</v>
      </c>
      <c r="E875">
        <v>509</v>
      </c>
      <c r="F875" s="3">
        <v>509.13715133066023</v>
      </c>
    </row>
    <row r="876" spans="1:10">
      <c r="A876">
        <v>8</v>
      </c>
      <c r="B876">
        <v>-91.165000000000006</v>
      </c>
      <c r="C876">
        <v>3988</v>
      </c>
      <c r="D876">
        <v>800000</v>
      </c>
      <c r="E876">
        <v>520</v>
      </c>
      <c r="F876" s="3">
        <v>524.980793887809</v>
      </c>
    </row>
    <row r="877" spans="1:10">
      <c r="A877">
        <v>9</v>
      </c>
      <c r="B877">
        <v>-91.049000000000007</v>
      </c>
      <c r="C877">
        <v>3988</v>
      </c>
      <c r="D877">
        <v>800000</v>
      </c>
      <c r="E877">
        <v>570</v>
      </c>
      <c r="F877" s="3">
        <v>543.59987943755266</v>
      </c>
    </row>
    <row r="878" spans="1:10">
      <c r="A878">
        <v>10</v>
      </c>
      <c r="B878">
        <v>-90.933999999999997</v>
      </c>
      <c r="C878">
        <v>3988</v>
      </c>
      <c r="D878">
        <v>800000</v>
      </c>
      <c r="E878">
        <v>582</v>
      </c>
      <c r="F878" s="3">
        <v>564.68554902963285</v>
      </c>
    </row>
    <row r="879" spans="1:10">
      <c r="A879">
        <v>11</v>
      </c>
      <c r="B879">
        <v>-90.823999999999998</v>
      </c>
      <c r="C879">
        <v>3988</v>
      </c>
      <c r="D879">
        <v>800000</v>
      </c>
      <c r="E879">
        <v>551</v>
      </c>
      <c r="F879" s="3">
        <v>586.87197569763327</v>
      </c>
    </row>
    <row r="880" spans="1:10">
      <c r="A880">
        <v>12</v>
      </c>
      <c r="B880">
        <v>-90.709000000000003</v>
      </c>
      <c r="C880">
        <v>3988</v>
      </c>
      <c r="D880">
        <v>800000</v>
      </c>
      <c r="E880">
        <v>614</v>
      </c>
      <c r="F880" s="3">
        <v>611.35012624801391</v>
      </c>
    </row>
    <row r="881" spans="1:6">
      <c r="A881">
        <v>13</v>
      </c>
      <c r="B881">
        <v>-90.594999999999999</v>
      </c>
      <c r="C881">
        <v>3988</v>
      </c>
      <c r="D881">
        <v>800000</v>
      </c>
      <c r="E881">
        <v>649</v>
      </c>
      <c r="F881" s="3">
        <v>635.72570594561273</v>
      </c>
    </row>
    <row r="882" spans="1:6">
      <c r="A882">
        <v>14</v>
      </c>
      <c r="B882">
        <v>-90.486999999999995</v>
      </c>
      <c r="C882">
        <v>3988</v>
      </c>
      <c r="D882">
        <v>800000</v>
      </c>
      <c r="E882">
        <v>661</v>
      </c>
      <c r="F882" s="3">
        <v>657.60670902899574</v>
      </c>
    </row>
    <row r="883" spans="1:6">
      <c r="A883">
        <v>15</v>
      </c>
      <c r="B883">
        <v>-90.372</v>
      </c>
      <c r="C883">
        <v>3988</v>
      </c>
      <c r="D883">
        <v>800000</v>
      </c>
      <c r="E883">
        <v>681</v>
      </c>
      <c r="F883" s="3">
        <v>678.11298130476075</v>
      </c>
    </row>
    <row r="884" spans="1:6">
      <c r="A884">
        <v>16</v>
      </c>
      <c r="B884">
        <v>-90.256</v>
      </c>
      <c r="C884">
        <v>3988</v>
      </c>
      <c r="D884">
        <v>800000</v>
      </c>
      <c r="E884">
        <v>686</v>
      </c>
      <c r="F884" s="3">
        <v>694.42141666318628</v>
      </c>
    </row>
    <row r="885" spans="1:6">
      <c r="A885">
        <v>17</v>
      </c>
      <c r="B885">
        <v>-90.14</v>
      </c>
      <c r="C885">
        <v>3988</v>
      </c>
      <c r="D885">
        <v>800000</v>
      </c>
      <c r="E885">
        <v>670</v>
      </c>
      <c r="F885" s="3">
        <v>705.18213877735764</v>
      </c>
    </row>
    <row r="886" spans="1:6">
      <c r="A886">
        <v>18</v>
      </c>
      <c r="B886">
        <v>-90.025000000000006</v>
      </c>
      <c r="C886">
        <v>3988</v>
      </c>
      <c r="D886">
        <v>800000</v>
      </c>
      <c r="E886">
        <v>717</v>
      </c>
      <c r="F886" s="3">
        <v>709.76931335842426</v>
      </c>
    </row>
    <row r="887" spans="1:6">
      <c r="A887">
        <v>19</v>
      </c>
      <c r="B887">
        <v>-89.918999999999997</v>
      </c>
      <c r="C887">
        <v>3988</v>
      </c>
      <c r="D887">
        <v>800000</v>
      </c>
      <c r="E887">
        <v>740</v>
      </c>
      <c r="F887" s="3">
        <v>708.65243871044811</v>
      </c>
    </row>
    <row r="888" spans="1:6">
      <c r="A888">
        <v>20</v>
      </c>
      <c r="B888">
        <v>-89.805999999999997</v>
      </c>
      <c r="C888">
        <v>3988</v>
      </c>
      <c r="D888">
        <v>800000</v>
      </c>
      <c r="E888">
        <v>711</v>
      </c>
      <c r="F888" s="3">
        <v>702.38790859611936</v>
      </c>
    </row>
    <row r="889" spans="1:6">
      <c r="A889">
        <v>21</v>
      </c>
      <c r="B889">
        <v>-89.691000000000003</v>
      </c>
      <c r="C889">
        <v>3988</v>
      </c>
      <c r="D889">
        <v>800000</v>
      </c>
      <c r="E889">
        <v>687</v>
      </c>
      <c r="F889" s="3">
        <v>691.73037106904519</v>
      </c>
    </row>
    <row r="890" spans="1:6">
      <c r="A890">
        <v>22</v>
      </c>
      <c r="B890">
        <v>-89.576999999999998</v>
      </c>
      <c r="C890">
        <v>3988</v>
      </c>
      <c r="D890">
        <v>800000</v>
      </c>
      <c r="E890">
        <v>695</v>
      </c>
      <c r="F890" s="3">
        <v>678.33701033973932</v>
      </c>
    </row>
    <row r="891" spans="1:6">
      <c r="A891">
        <v>23</v>
      </c>
      <c r="B891">
        <v>-89.457999999999998</v>
      </c>
      <c r="C891">
        <v>3988</v>
      </c>
      <c r="D891">
        <v>800000</v>
      </c>
      <c r="E891">
        <v>645</v>
      </c>
      <c r="F891" s="3">
        <v>663.0214584944207</v>
      </c>
    </row>
    <row r="892" spans="1:6">
      <c r="A892">
        <v>24</v>
      </c>
      <c r="B892">
        <v>-89.341999999999999</v>
      </c>
      <c r="C892">
        <v>3988</v>
      </c>
      <c r="D892">
        <v>800000</v>
      </c>
      <c r="E892">
        <v>652</v>
      </c>
      <c r="F892" s="3">
        <v>648.31262556131833</v>
      </c>
    </row>
    <row r="893" spans="1:6">
      <c r="A893">
        <v>25</v>
      </c>
      <c r="B893">
        <v>-89.234999999999999</v>
      </c>
      <c r="C893">
        <v>3988</v>
      </c>
      <c r="D893">
        <v>800000</v>
      </c>
      <c r="E893">
        <v>627</v>
      </c>
      <c r="F893" s="3">
        <v>636.00770158938838</v>
      </c>
    </row>
    <row r="894" spans="1:6">
      <c r="A894">
        <v>26</v>
      </c>
      <c r="B894">
        <v>-89.13</v>
      </c>
      <c r="C894">
        <v>3988</v>
      </c>
      <c r="D894">
        <v>800000</v>
      </c>
      <c r="E894">
        <v>594</v>
      </c>
      <c r="F894" s="3">
        <v>625.77761844860129</v>
      </c>
    </row>
    <row r="895" spans="1:6">
      <c r="A895">
        <v>27</v>
      </c>
      <c r="B895">
        <v>-89.016000000000005</v>
      </c>
      <c r="C895">
        <v>3988</v>
      </c>
      <c r="D895">
        <v>800000</v>
      </c>
      <c r="E895">
        <v>627</v>
      </c>
      <c r="F895" s="3">
        <v>617.14420656139475</v>
      </c>
    </row>
    <row r="896" spans="1:6">
      <c r="A896">
        <v>28</v>
      </c>
      <c r="B896">
        <v>-88.896000000000001</v>
      </c>
      <c r="C896">
        <v>3988</v>
      </c>
      <c r="D896">
        <v>800000</v>
      </c>
      <c r="E896">
        <v>650</v>
      </c>
      <c r="F896" s="3">
        <v>610.95261096223555</v>
      </c>
    </row>
    <row r="897" spans="1:6">
      <c r="A897">
        <v>29</v>
      </c>
      <c r="B897">
        <v>-88.790999999999997</v>
      </c>
      <c r="C897">
        <v>3988</v>
      </c>
      <c r="D897">
        <v>800000</v>
      </c>
      <c r="E897">
        <v>609</v>
      </c>
      <c r="F897" s="3">
        <v>607.83439576737692</v>
      </c>
    </row>
    <row r="898" spans="1:6">
      <c r="A898">
        <v>30</v>
      </c>
      <c r="B898">
        <v>-88.671999999999997</v>
      </c>
      <c r="C898">
        <v>3988</v>
      </c>
      <c r="D898">
        <v>800000</v>
      </c>
      <c r="E898">
        <v>602</v>
      </c>
      <c r="F898" s="3">
        <v>606.55957402858598</v>
      </c>
    </row>
    <row r="899" spans="1:6">
      <c r="A899">
        <v>31</v>
      </c>
      <c r="B899">
        <v>-88.56</v>
      </c>
      <c r="C899">
        <v>3988</v>
      </c>
      <c r="D899">
        <v>800000</v>
      </c>
      <c r="E899">
        <v>598</v>
      </c>
      <c r="F899" s="3">
        <v>607.15536920288139</v>
      </c>
    </row>
    <row r="900" spans="1:6">
      <c r="A900">
        <v>32</v>
      </c>
      <c r="B900">
        <v>-88.451999999999998</v>
      </c>
      <c r="C900">
        <v>3988</v>
      </c>
      <c r="D900">
        <v>800000</v>
      </c>
      <c r="E900">
        <v>631</v>
      </c>
      <c r="F900" s="3"/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123</v>
      </c>
      <c r="B918" t="s">
        <v>102</v>
      </c>
      <c r="C918" t="s">
        <v>105</v>
      </c>
      <c r="D918" t="s">
        <v>122</v>
      </c>
      <c r="E918" t="s">
        <v>121</v>
      </c>
      <c r="F918" t="s">
        <v>142</v>
      </c>
    </row>
    <row r="919" spans="1:10">
      <c r="A919">
        <v>1</v>
      </c>
      <c r="B919">
        <v>-91.947999999999993</v>
      </c>
      <c r="C919">
        <v>4014</v>
      </c>
      <c r="D919">
        <v>800000</v>
      </c>
      <c r="E919">
        <v>410</v>
      </c>
      <c r="F919" s="3"/>
      <c r="J919" t="s">
        <v>171</v>
      </c>
    </row>
    <row r="920" spans="1:10">
      <c r="A920">
        <v>2</v>
      </c>
      <c r="B920">
        <v>-91.838999999999999</v>
      </c>
      <c r="C920">
        <v>4014</v>
      </c>
      <c r="D920">
        <v>800000</v>
      </c>
      <c r="E920">
        <v>440</v>
      </c>
      <c r="F920" s="3"/>
    </row>
    <row r="921" spans="1:10">
      <c r="A921">
        <v>3</v>
      </c>
      <c r="B921">
        <v>-91.724000000000004</v>
      </c>
      <c r="C921">
        <v>4014</v>
      </c>
      <c r="D921">
        <v>800000</v>
      </c>
      <c r="E921">
        <v>444</v>
      </c>
      <c r="F921" s="3"/>
    </row>
    <row r="922" spans="1:10">
      <c r="A922">
        <v>4</v>
      </c>
      <c r="B922">
        <v>-91.611999999999995</v>
      </c>
      <c r="C922">
        <v>4014</v>
      </c>
      <c r="D922">
        <v>800000</v>
      </c>
      <c r="E922">
        <v>454</v>
      </c>
      <c r="F922" s="3"/>
    </row>
    <row r="923" spans="1:10">
      <c r="A923">
        <v>5</v>
      </c>
      <c r="B923">
        <v>-91.5</v>
      </c>
      <c r="C923">
        <v>4014</v>
      </c>
      <c r="D923">
        <v>800000</v>
      </c>
      <c r="E923">
        <v>506</v>
      </c>
      <c r="F923" s="3"/>
    </row>
    <row r="924" spans="1:10">
      <c r="A924">
        <v>6</v>
      </c>
      <c r="B924">
        <v>-91.394000000000005</v>
      </c>
      <c r="C924">
        <v>4014</v>
      </c>
      <c r="D924">
        <v>800000</v>
      </c>
      <c r="E924">
        <v>485</v>
      </c>
      <c r="F924" s="3">
        <v>497.05693205350576</v>
      </c>
    </row>
    <row r="925" spans="1:10">
      <c r="A925">
        <v>7</v>
      </c>
      <c r="B925">
        <v>-91.281000000000006</v>
      </c>
      <c r="C925">
        <v>4014</v>
      </c>
      <c r="D925">
        <v>800000</v>
      </c>
      <c r="E925">
        <v>504</v>
      </c>
      <c r="F925" s="3">
        <v>506.90279144787718</v>
      </c>
    </row>
    <row r="926" spans="1:10">
      <c r="A926">
        <v>8</v>
      </c>
      <c r="B926">
        <v>-91.165000000000006</v>
      </c>
      <c r="C926">
        <v>4014</v>
      </c>
      <c r="D926">
        <v>800000</v>
      </c>
      <c r="E926">
        <v>543</v>
      </c>
      <c r="F926" s="3">
        <v>519.65893181779188</v>
      </c>
    </row>
    <row r="927" spans="1:10">
      <c r="A927">
        <v>9</v>
      </c>
      <c r="B927">
        <v>-91.049000000000007</v>
      </c>
      <c r="C927">
        <v>4014</v>
      </c>
      <c r="D927">
        <v>800000</v>
      </c>
      <c r="E927">
        <v>531</v>
      </c>
      <c r="F927" s="3">
        <v>535.79814493690412</v>
      </c>
    </row>
    <row r="928" spans="1:10">
      <c r="A928">
        <v>10</v>
      </c>
      <c r="B928">
        <v>-90.933999999999997</v>
      </c>
      <c r="C928">
        <v>4014</v>
      </c>
      <c r="D928">
        <v>800000</v>
      </c>
      <c r="E928">
        <v>547</v>
      </c>
      <c r="F928" s="3">
        <v>555.61169971275683</v>
      </c>
    </row>
    <row r="929" spans="1:6">
      <c r="A929">
        <v>11</v>
      </c>
      <c r="B929">
        <v>-90.823999999999998</v>
      </c>
      <c r="C929">
        <v>4014</v>
      </c>
      <c r="D929">
        <v>800000</v>
      </c>
      <c r="E929">
        <v>598</v>
      </c>
      <c r="F929" s="3">
        <v>578.1370971478857</v>
      </c>
    </row>
    <row r="930" spans="1:6">
      <c r="A930">
        <v>12</v>
      </c>
      <c r="B930">
        <v>-90.709000000000003</v>
      </c>
      <c r="C930">
        <v>4014</v>
      </c>
      <c r="D930">
        <v>800000</v>
      </c>
      <c r="E930">
        <v>609</v>
      </c>
      <c r="F930" s="3">
        <v>604.80533122685256</v>
      </c>
    </row>
    <row r="931" spans="1:6">
      <c r="A931">
        <v>13</v>
      </c>
      <c r="B931">
        <v>-90.594999999999999</v>
      </c>
      <c r="C931">
        <v>4014</v>
      </c>
      <c r="D931">
        <v>800000</v>
      </c>
      <c r="E931">
        <v>595</v>
      </c>
      <c r="F931" s="3">
        <v>633.0147063955452</v>
      </c>
    </row>
    <row r="932" spans="1:6">
      <c r="A932">
        <v>14</v>
      </c>
      <c r="B932">
        <v>-90.486999999999995</v>
      </c>
      <c r="C932">
        <v>4014</v>
      </c>
      <c r="D932">
        <v>800000</v>
      </c>
      <c r="E932">
        <v>680</v>
      </c>
      <c r="F932" s="3">
        <v>659.48237590687881</v>
      </c>
    </row>
    <row r="933" spans="1:6">
      <c r="A933">
        <v>15</v>
      </c>
      <c r="B933">
        <v>-90.372</v>
      </c>
      <c r="C933">
        <v>4014</v>
      </c>
      <c r="D933">
        <v>800000</v>
      </c>
      <c r="E933">
        <v>706</v>
      </c>
      <c r="F933" s="3">
        <v>684.93657313608514</v>
      </c>
    </row>
    <row r="934" spans="1:6">
      <c r="A934">
        <v>16</v>
      </c>
      <c r="B934">
        <v>-90.256</v>
      </c>
      <c r="C934">
        <v>4014</v>
      </c>
      <c r="D934">
        <v>800000</v>
      </c>
      <c r="E934">
        <v>703</v>
      </c>
      <c r="F934" s="3">
        <v>705.16283898514212</v>
      </c>
    </row>
    <row r="935" spans="1:6">
      <c r="A935">
        <v>17</v>
      </c>
      <c r="B935">
        <v>-90.14</v>
      </c>
      <c r="C935">
        <v>4014</v>
      </c>
      <c r="D935">
        <v>800000</v>
      </c>
      <c r="E935">
        <v>664</v>
      </c>
      <c r="F935" s="3">
        <v>717.7705636361826</v>
      </c>
    </row>
    <row r="936" spans="1:6">
      <c r="A936">
        <v>18</v>
      </c>
      <c r="B936">
        <v>-90.025000000000006</v>
      </c>
      <c r="C936">
        <v>4014</v>
      </c>
      <c r="D936">
        <v>800000</v>
      </c>
      <c r="E936">
        <v>758</v>
      </c>
      <c r="F936" s="3">
        <v>721.63734814318241</v>
      </c>
    </row>
    <row r="937" spans="1:6">
      <c r="A937">
        <v>19</v>
      </c>
      <c r="B937">
        <v>-89.918999999999997</v>
      </c>
      <c r="C937">
        <v>4014</v>
      </c>
      <c r="D937">
        <v>800000</v>
      </c>
      <c r="E937">
        <v>745</v>
      </c>
      <c r="F937" s="3">
        <v>717.70691287122486</v>
      </c>
    </row>
    <row r="938" spans="1:6">
      <c r="A938">
        <v>20</v>
      </c>
      <c r="B938">
        <v>-89.805999999999997</v>
      </c>
      <c r="C938">
        <v>4014</v>
      </c>
      <c r="D938">
        <v>800000</v>
      </c>
      <c r="E938">
        <v>697</v>
      </c>
      <c r="F938" s="3">
        <v>706.81000379192903</v>
      </c>
    </row>
    <row r="939" spans="1:6">
      <c r="A939">
        <v>21</v>
      </c>
      <c r="B939">
        <v>-89.691000000000003</v>
      </c>
      <c r="C939">
        <v>4014</v>
      </c>
      <c r="D939">
        <v>800000</v>
      </c>
      <c r="E939">
        <v>684</v>
      </c>
      <c r="F939" s="3">
        <v>690.75371223570437</v>
      </c>
    </row>
    <row r="940" spans="1:6">
      <c r="A940">
        <v>22</v>
      </c>
      <c r="B940">
        <v>-89.576999999999998</v>
      </c>
      <c r="C940">
        <v>4014</v>
      </c>
      <c r="D940">
        <v>800000</v>
      </c>
      <c r="E940">
        <v>670</v>
      </c>
      <c r="F940" s="3">
        <v>672.47574365302296</v>
      </c>
    </row>
    <row r="941" spans="1:6">
      <c r="A941">
        <v>23</v>
      </c>
      <c r="B941">
        <v>-89.457999999999998</v>
      </c>
      <c r="C941">
        <v>4014</v>
      </c>
      <c r="D941">
        <v>800000</v>
      </c>
      <c r="E941">
        <v>692</v>
      </c>
      <c r="F941" s="3">
        <v>653.5661007765018</v>
      </c>
    </row>
    <row r="942" spans="1:6">
      <c r="A942">
        <v>24</v>
      </c>
      <c r="B942">
        <v>-89.341999999999999</v>
      </c>
      <c r="C942">
        <v>4014</v>
      </c>
      <c r="D942">
        <v>800000</v>
      </c>
      <c r="E942">
        <v>596</v>
      </c>
      <c r="F942" s="3">
        <v>637.37746909119005</v>
      </c>
    </row>
    <row r="943" spans="1:6">
      <c r="A943">
        <v>25</v>
      </c>
      <c r="B943">
        <v>-89.234999999999999</v>
      </c>
      <c r="C943">
        <v>4014</v>
      </c>
      <c r="D943">
        <v>800000</v>
      </c>
      <c r="E943">
        <v>607</v>
      </c>
      <c r="F943" s="3">
        <v>625.51695717130394</v>
      </c>
    </row>
    <row r="944" spans="1:6">
      <c r="A944">
        <v>26</v>
      </c>
      <c r="B944">
        <v>-89.13</v>
      </c>
      <c r="C944">
        <v>4014</v>
      </c>
      <c r="D944">
        <v>800000</v>
      </c>
      <c r="E944">
        <v>619</v>
      </c>
      <c r="F944" s="3">
        <v>617.13244682969321</v>
      </c>
    </row>
    <row r="945" spans="1:6">
      <c r="A945">
        <v>27</v>
      </c>
      <c r="B945">
        <v>-89.016000000000005</v>
      </c>
      <c r="C945">
        <v>4014</v>
      </c>
      <c r="D945">
        <v>800000</v>
      </c>
      <c r="E945">
        <v>629</v>
      </c>
      <c r="F945" s="3">
        <v>611.57040200289487</v>
      </c>
    </row>
    <row r="946" spans="1:6">
      <c r="A946">
        <v>28</v>
      </c>
      <c r="B946">
        <v>-88.896000000000001</v>
      </c>
      <c r="C946">
        <v>4014</v>
      </c>
      <c r="D946">
        <v>800000</v>
      </c>
      <c r="E946">
        <v>635</v>
      </c>
      <c r="F946" s="3">
        <v>609.15742860397063</v>
      </c>
    </row>
    <row r="947" spans="1:6">
      <c r="A947">
        <v>29</v>
      </c>
      <c r="B947">
        <v>-88.790999999999997</v>
      </c>
      <c r="C947">
        <v>4014</v>
      </c>
      <c r="D947">
        <v>800000</v>
      </c>
      <c r="E947">
        <v>635</v>
      </c>
      <c r="F947" s="3">
        <v>609.32749097997635</v>
      </c>
    </row>
    <row r="948" spans="1:6">
      <c r="A948">
        <v>30</v>
      </c>
      <c r="B948">
        <v>-88.671999999999997</v>
      </c>
      <c r="C948">
        <v>4014</v>
      </c>
      <c r="D948">
        <v>800000</v>
      </c>
      <c r="E948">
        <v>585</v>
      </c>
      <c r="F948" s="3">
        <v>611.38086844328711</v>
      </c>
    </row>
    <row r="949" spans="1:6">
      <c r="A949">
        <v>31</v>
      </c>
      <c r="B949">
        <v>-88.56</v>
      </c>
      <c r="C949">
        <v>4014</v>
      </c>
      <c r="D949">
        <v>800000</v>
      </c>
      <c r="E949">
        <v>603</v>
      </c>
      <c r="F949" s="3">
        <v>614.5377362208975</v>
      </c>
    </row>
    <row r="950" spans="1:6">
      <c r="A950">
        <v>32</v>
      </c>
      <c r="B950">
        <v>-88.451999999999998</v>
      </c>
      <c r="C950">
        <v>4014</v>
      </c>
      <c r="D950">
        <v>800000</v>
      </c>
      <c r="E950">
        <v>631</v>
      </c>
      <c r="F950" s="3"/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123</v>
      </c>
      <c r="B968" t="s">
        <v>102</v>
      </c>
      <c r="C968" t="s">
        <v>105</v>
      </c>
      <c r="D968" t="s">
        <v>122</v>
      </c>
      <c r="E968" t="s">
        <v>121</v>
      </c>
      <c r="F968" t="s">
        <v>142</v>
      </c>
    </row>
    <row r="969" spans="1:10">
      <c r="A969">
        <v>1</v>
      </c>
      <c r="B969">
        <v>-91.947999999999993</v>
      </c>
      <c r="C969">
        <v>4033</v>
      </c>
      <c r="D969">
        <v>800000</v>
      </c>
      <c r="E969">
        <v>424</v>
      </c>
      <c r="F969" s="3"/>
      <c r="J969" t="s">
        <v>172</v>
      </c>
    </row>
    <row r="970" spans="1:10">
      <c r="A970">
        <v>2</v>
      </c>
      <c r="B970">
        <v>-91.838999999999999</v>
      </c>
      <c r="C970">
        <v>4033</v>
      </c>
      <c r="D970">
        <v>800000</v>
      </c>
      <c r="E970">
        <v>424</v>
      </c>
      <c r="F970" s="3"/>
    </row>
    <row r="971" spans="1:10">
      <c r="A971">
        <v>3</v>
      </c>
      <c r="B971">
        <v>-91.724000000000004</v>
      </c>
      <c r="C971">
        <v>4033</v>
      </c>
      <c r="D971">
        <v>800000</v>
      </c>
      <c r="E971">
        <v>454</v>
      </c>
      <c r="F971" s="3"/>
    </row>
    <row r="972" spans="1:10">
      <c r="A972">
        <v>4</v>
      </c>
      <c r="B972">
        <v>-91.611999999999995</v>
      </c>
      <c r="C972">
        <v>4033</v>
      </c>
      <c r="D972">
        <v>800000</v>
      </c>
      <c r="E972">
        <v>455</v>
      </c>
      <c r="F972" s="3"/>
    </row>
    <row r="973" spans="1:10">
      <c r="A973">
        <v>5</v>
      </c>
      <c r="B973">
        <v>-91.5</v>
      </c>
      <c r="C973">
        <v>4033</v>
      </c>
      <c r="D973">
        <v>800000</v>
      </c>
      <c r="E973">
        <v>456</v>
      </c>
      <c r="F973" s="3"/>
    </row>
    <row r="974" spans="1:10">
      <c r="A974">
        <v>6</v>
      </c>
      <c r="B974">
        <v>-91.394000000000005</v>
      </c>
      <c r="C974">
        <v>4033</v>
      </c>
      <c r="D974">
        <v>800000</v>
      </c>
      <c r="E974">
        <v>490</v>
      </c>
      <c r="F974" s="3">
        <v>525.06149196792092</v>
      </c>
    </row>
    <row r="975" spans="1:10">
      <c r="A975">
        <v>7</v>
      </c>
      <c r="B975">
        <v>-91.281000000000006</v>
      </c>
      <c r="C975">
        <v>4033</v>
      </c>
      <c r="D975">
        <v>800000</v>
      </c>
      <c r="E975">
        <v>547</v>
      </c>
      <c r="F975" s="3">
        <v>528.78909180331368</v>
      </c>
    </row>
    <row r="976" spans="1:10">
      <c r="A976">
        <v>8</v>
      </c>
      <c r="B976">
        <v>-91.165000000000006</v>
      </c>
      <c r="C976">
        <v>4033</v>
      </c>
      <c r="D976">
        <v>800000</v>
      </c>
      <c r="E976">
        <v>573</v>
      </c>
      <c r="F976" s="3">
        <v>533.26020442204685</v>
      </c>
    </row>
    <row r="977" spans="1:6">
      <c r="A977">
        <v>9</v>
      </c>
      <c r="B977">
        <v>-91.049000000000007</v>
      </c>
      <c r="C977">
        <v>4033</v>
      </c>
      <c r="D977">
        <v>800000</v>
      </c>
      <c r="E977">
        <v>543</v>
      </c>
      <c r="F977" s="3">
        <v>539.00038665145087</v>
      </c>
    </row>
    <row r="978" spans="1:6">
      <c r="A978">
        <v>10</v>
      </c>
      <c r="B978">
        <v>-90.933999999999997</v>
      </c>
      <c r="C978">
        <v>4033</v>
      </c>
      <c r="D978">
        <v>800000</v>
      </c>
      <c r="E978">
        <v>565</v>
      </c>
      <c r="F978" s="3">
        <v>546.87851951669779</v>
      </c>
    </row>
    <row r="979" spans="1:6">
      <c r="A979">
        <v>11</v>
      </c>
      <c r="B979">
        <v>-90.823999999999998</v>
      </c>
      <c r="C979">
        <v>4033</v>
      </c>
      <c r="D979">
        <v>800000</v>
      </c>
      <c r="E979">
        <v>519</v>
      </c>
      <c r="F979" s="3">
        <v>557.55086313851029</v>
      </c>
    </row>
    <row r="980" spans="1:6">
      <c r="A980">
        <v>12</v>
      </c>
      <c r="B980">
        <v>-90.709000000000003</v>
      </c>
      <c r="C980">
        <v>4033</v>
      </c>
      <c r="D980">
        <v>800000</v>
      </c>
      <c r="E980">
        <v>564</v>
      </c>
      <c r="F980" s="3">
        <v>573.13433127372366</v>
      </c>
    </row>
    <row r="981" spans="1:6">
      <c r="A981">
        <v>13</v>
      </c>
      <c r="B981">
        <v>-90.594999999999999</v>
      </c>
      <c r="C981">
        <v>4033</v>
      </c>
      <c r="D981">
        <v>800000</v>
      </c>
      <c r="E981">
        <v>556</v>
      </c>
      <c r="F981" s="3">
        <v>593.71948741031383</v>
      </c>
    </row>
    <row r="982" spans="1:6">
      <c r="A982">
        <v>14</v>
      </c>
      <c r="B982">
        <v>-90.486999999999995</v>
      </c>
      <c r="C982">
        <v>4033</v>
      </c>
      <c r="D982">
        <v>800000</v>
      </c>
      <c r="E982">
        <v>647</v>
      </c>
      <c r="F982" s="3">
        <v>617.57578946903027</v>
      </c>
    </row>
    <row r="983" spans="1:6">
      <c r="A983">
        <v>15</v>
      </c>
      <c r="B983">
        <v>-90.372</v>
      </c>
      <c r="C983">
        <v>4033</v>
      </c>
      <c r="D983">
        <v>800000</v>
      </c>
      <c r="E983">
        <v>663</v>
      </c>
      <c r="F983" s="3">
        <v>645.73173100469307</v>
      </c>
    </row>
    <row r="984" spans="1:6">
      <c r="A984">
        <v>16</v>
      </c>
      <c r="B984">
        <v>-90.256</v>
      </c>
      <c r="C984">
        <v>4033</v>
      </c>
      <c r="D984">
        <v>800000</v>
      </c>
      <c r="E984">
        <v>657</v>
      </c>
      <c r="F984" s="3">
        <v>673.40951443861979</v>
      </c>
    </row>
    <row r="985" spans="1:6">
      <c r="A985">
        <v>17</v>
      </c>
      <c r="B985">
        <v>-90.14</v>
      </c>
      <c r="C985">
        <v>4033</v>
      </c>
      <c r="D985">
        <v>800000</v>
      </c>
      <c r="E985">
        <v>707</v>
      </c>
      <c r="F985" s="3">
        <v>695.74559469491726</v>
      </c>
    </row>
    <row r="986" spans="1:6">
      <c r="A986">
        <v>18</v>
      </c>
      <c r="B986">
        <v>-90.025000000000006</v>
      </c>
      <c r="C986">
        <v>4033</v>
      </c>
      <c r="D986">
        <v>800000</v>
      </c>
      <c r="E986">
        <v>760</v>
      </c>
      <c r="F986" s="3">
        <v>708.49486104403354</v>
      </c>
    </row>
    <row r="987" spans="1:6">
      <c r="A987">
        <v>19</v>
      </c>
      <c r="B987">
        <v>-89.918999999999997</v>
      </c>
      <c r="C987">
        <v>4033</v>
      </c>
      <c r="D987">
        <v>800000</v>
      </c>
      <c r="E987">
        <v>678</v>
      </c>
      <c r="F987" s="3">
        <v>710.00705327049332</v>
      </c>
    </row>
    <row r="988" spans="1:6">
      <c r="A988">
        <v>20</v>
      </c>
      <c r="B988">
        <v>-89.805999999999997</v>
      </c>
      <c r="C988">
        <v>4033</v>
      </c>
      <c r="D988">
        <v>800000</v>
      </c>
      <c r="E988">
        <v>681</v>
      </c>
      <c r="F988" s="3">
        <v>701.14835742961247</v>
      </c>
    </row>
    <row r="989" spans="1:6">
      <c r="A989">
        <v>21</v>
      </c>
      <c r="B989">
        <v>-89.691000000000003</v>
      </c>
      <c r="C989">
        <v>4033</v>
      </c>
      <c r="D989">
        <v>800000</v>
      </c>
      <c r="E989">
        <v>695</v>
      </c>
      <c r="F989" s="3">
        <v>683.80240144902268</v>
      </c>
    </row>
    <row r="990" spans="1:6">
      <c r="A990">
        <v>22</v>
      </c>
      <c r="B990">
        <v>-89.576999999999998</v>
      </c>
      <c r="C990">
        <v>4033</v>
      </c>
      <c r="D990">
        <v>800000</v>
      </c>
      <c r="E990">
        <v>655</v>
      </c>
      <c r="F990" s="3">
        <v>662.56148824500281</v>
      </c>
    </row>
    <row r="991" spans="1:6">
      <c r="A991">
        <v>23</v>
      </c>
      <c r="B991">
        <v>-89.457999999999998</v>
      </c>
      <c r="C991">
        <v>4033</v>
      </c>
      <c r="D991">
        <v>800000</v>
      </c>
      <c r="E991">
        <v>607</v>
      </c>
      <c r="F991" s="3">
        <v>640.72926665557884</v>
      </c>
    </row>
    <row r="992" spans="1:6">
      <c r="A992">
        <v>24</v>
      </c>
      <c r="B992">
        <v>-89.341999999999999</v>
      </c>
      <c r="C992">
        <v>4033</v>
      </c>
      <c r="D992">
        <v>800000</v>
      </c>
      <c r="E992">
        <v>635</v>
      </c>
      <c r="F992" s="3">
        <v>623.12153780748213</v>
      </c>
    </row>
    <row r="993" spans="1:6">
      <c r="A993">
        <v>25</v>
      </c>
      <c r="B993">
        <v>-89.234999999999999</v>
      </c>
      <c r="C993">
        <v>4033</v>
      </c>
      <c r="D993">
        <v>800000</v>
      </c>
      <c r="E993">
        <v>641</v>
      </c>
      <c r="F993" s="3">
        <v>611.45861500257865</v>
      </c>
    </row>
    <row r="994" spans="1:6">
      <c r="A994">
        <v>26</v>
      </c>
      <c r="B994">
        <v>-89.13</v>
      </c>
      <c r="C994">
        <v>4033</v>
      </c>
      <c r="D994">
        <v>800000</v>
      </c>
      <c r="E994">
        <v>634</v>
      </c>
      <c r="F994" s="3">
        <v>604.31542255861916</v>
      </c>
    </row>
    <row r="995" spans="1:6">
      <c r="A995">
        <v>27</v>
      </c>
      <c r="B995">
        <v>-89.016000000000005</v>
      </c>
      <c r="C995">
        <v>4033</v>
      </c>
      <c r="D995">
        <v>800000</v>
      </c>
      <c r="E995">
        <v>633</v>
      </c>
      <c r="F995" s="3">
        <v>600.59116096302523</v>
      </c>
    </row>
    <row r="996" spans="1:6">
      <c r="A996">
        <v>28</v>
      </c>
      <c r="B996">
        <v>-88.896000000000001</v>
      </c>
      <c r="C996">
        <v>4033</v>
      </c>
      <c r="D996">
        <v>800000</v>
      </c>
      <c r="E996">
        <v>630</v>
      </c>
      <c r="F996" s="3">
        <v>599.92505015883387</v>
      </c>
    </row>
    <row r="997" spans="1:6">
      <c r="A997">
        <v>29</v>
      </c>
      <c r="B997">
        <v>-88.790999999999997</v>
      </c>
      <c r="C997">
        <v>4033</v>
      </c>
      <c r="D997">
        <v>800000</v>
      </c>
      <c r="E997">
        <v>605</v>
      </c>
      <c r="F997" s="3">
        <v>601.07559809086831</v>
      </c>
    </row>
    <row r="998" spans="1:6">
      <c r="A998">
        <v>30</v>
      </c>
      <c r="B998">
        <v>-88.671999999999997</v>
      </c>
      <c r="C998">
        <v>4033</v>
      </c>
      <c r="D998">
        <v>800000</v>
      </c>
      <c r="E998">
        <v>564</v>
      </c>
      <c r="F998" s="3">
        <v>603.47655402651765</v>
      </c>
    </row>
    <row r="999" spans="1:6">
      <c r="A999">
        <v>31</v>
      </c>
      <c r="B999">
        <v>-88.56</v>
      </c>
      <c r="C999">
        <v>4033</v>
      </c>
      <c r="D999">
        <v>800000</v>
      </c>
      <c r="E999">
        <v>571</v>
      </c>
      <c r="F999" s="3">
        <v>606.28351772029987</v>
      </c>
    </row>
    <row r="1000" spans="1:6">
      <c r="A1000">
        <v>32</v>
      </c>
      <c r="B1000">
        <v>-88.451999999999998</v>
      </c>
      <c r="C1000">
        <v>4033</v>
      </c>
      <c r="D1000">
        <v>800000</v>
      </c>
      <c r="E1000">
        <v>634</v>
      </c>
      <c r="F1000" s="3"/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123</v>
      </c>
      <c r="B1018" t="s">
        <v>102</v>
      </c>
      <c r="C1018" t="s">
        <v>105</v>
      </c>
      <c r="D1018" t="s">
        <v>122</v>
      </c>
      <c r="E1018" t="s">
        <v>121</v>
      </c>
      <c r="F1018" t="s">
        <v>142</v>
      </c>
    </row>
    <row r="1019" spans="1:10">
      <c r="A1019">
        <v>1</v>
      </c>
      <c r="B1019">
        <v>-91.947999999999993</v>
      </c>
      <c r="C1019">
        <v>4047</v>
      </c>
      <c r="D1019">
        <v>800000</v>
      </c>
      <c r="E1019">
        <v>408</v>
      </c>
      <c r="F1019" s="3"/>
      <c r="J1019" t="s">
        <v>173</v>
      </c>
    </row>
    <row r="1020" spans="1:10">
      <c r="A1020">
        <v>2</v>
      </c>
      <c r="B1020">
        <v>-91.838999999999999</v>
      </c>
      <c r="C1020">
        <v>4047</v>
      </c>
      <c r="D1020">
        <v>800000</v>
      </c>
      <c r="E1020">
        <v>411</v>
      </c>
      <c r="F1020" s="3"/>
    </row>
    <row r="1021" spans="1:10">
      <c r="A1021">
        <v>3</v>
      </c>
      <c r="B1021">
        <v>-91.724000000000004</v>
      </c>
      <c r="C1021">
        <v>4047</v>
      </c>
      <c r="D1021">
        <v>800000</v>
      </c>
      <c r="E1021">
        <v>471</v>
      </c>
      <c r="F1021" s="3"/>
    </row>
    <row r="1022" spans="1:10">
      <c r="A1022">
        <v>4</v>
      </c>
      <c r="B1022">
        <v>-91.611999999999995</v>
      </c>
      <c r="C1022">
        <v>4047</v>
      </c>
      <c r="D1022">
        <v>800000</v>
      </c>
      <c r="E1022">
        <v>434</v>
      </c>
      <c r="F1022" s="3"/>
    </row>
    <row r="1023" spans="1:10">
      <c r="A1023">
        <v>5</v>
      </c>
      <c r="B1023">
        <v>-91.5</v>
      </c>
      <c r="C1023">
        <v>4047</v>
      </c>
      <c r="D1023">
        <v>800000</v>
      </c>
      <c r="E1023">
        <v>483</v>
      </c>
      <c r="F1023" s="3"/>
    </row>
    <row r="1024" spans="1:10">
      <c r="A1024">
        <v>6</v>
      </c>
      <c r="B1024">
        <v>-91.394000000000005</v>
      </c>
      <c r="C1024">
        <v>4047</v>
      </c>
      <c r="D1024">
        <v>800000</v>
      </c>
      <c r="E1024">
        <v>512</v>
      </c>
      <c r="F1024" s="3">
        <v>505.42930264800162</v>
      </c>
    </row>
    <row r="1025" spans="1:6">
      <c r="A1025">
        <v>7</v>
      </c>
      <c r="B1025">
        <v>-91.281000000000006</v>
      </c>
      <c r="C1025">
        <v>4047</v>
      </c>
      <c r="D1025">
        <v>800000</v>
      </c>
      <c r="E1025">
        <v>492</v>
      </c>
      <c r="F1025" s="3">
        <v>516.46301125780815</v>
      </c>
    </row>
    <row r="1026" spans="1:6">
      <c r="A1026">
        <v>8</v>
      </c>
      <c r="B1026">
        <v>-91.165000000000006</v>
      </c>
      <c r="C1026">
        <v>4047</v>
      </c>
      <c r="D1026">
        <v>800000</v>
      </c>
      <c r="E1026">
        <v>549</v>
      </c>
      <c r="F1026" s="3">
        <v>529.88444793212273</v>
      </c>
    </row>
    <row r="1027" spans="1:6">
      <c r="A1027">
        <v>9</v>
      </c>
      <c r="B1027">
        <v>-91.049000000000007</v>
      </c>
      <c r="C1027">
        <v>4047</v>
      </c>
      <c r="D1027">
        <v>800000</v>
      </c>
      <c r="E1027">
        <v>525</v>
      </c>
      <c r="F1027" s="3">
        <v>545.53346849919933</v>
      </c>
    </row>
    <row r="1028" spans="1:6">
      <c r="A1028">
        <v>10</v>
      </c>
      <c r="B1028">
        <v>-90.933999999999997</v>
      </c>
      <c r="C1028">
        <v>4047</v>
      </c>
      <c r="D1028">
        <v>800000</v>
      </c>
      <c r="E1028">
        <v>616</v>
      </c>
      <c r="F1028" s="3">
        <v>563.15921462399729</v>
      </c>
    </row>
    <row r="1029" spans="1:6">
      <c r="A1029">
        <v>11</v>
      </c>
      <c r="B1029">
        <v>-90.823999999999998</v>
      </c>
      <c r="C1029">
        <v>4047</v>
      </c>
      <c r="D1029">
        <v>800000</v>
      </c>
      <c r="E1029">
        <v>574</v>
      </c>
      <c r="F1029" s="3">
        <v>581.68500108309865</v>
      </c>
    </row>
    <row r="1030" spans="1:6">
      <c r="A1030">
        <v>12</v>
      </c>
      <c r="B1030">
        <v>-90.709000000000003</v>
      </c>
      <c r="C1030">
        <v>4047</v>
      </c>
      <c r="D1030">
        <v>800000</v>
      </c>
      <c r="E1030">
        <v>601</v>
      </c>
      <c r="F1030" s="3">
        <v>602.22564734384093</v>
      </c>
    </row>
    <row r="1031" spans="1:6">
      <c r="A1031">
        <v>13</v>
      </c>
      <c r="B1031">
        <v>-90.594999999999999</v>
      </c>
      <c r="C1031">
        <v>4047</v>
      </c>
      <c r="D1031">
        <v>800000</v>
      </c>
      <c r="E1031">
        <v>603</v>
      </c>
      <c r="F1031" s="3">
        <v>622.95133704596537</v>
      </c>
    </row>
    <row r="1032" spans="1:6">
      <c r="A1032">
        <v>14</v>
      </c>
      <c r="B1032">
        <v>-90.486999999999995</v>
      </c>
      <c r="C1032">
        <v>4047</v>
      </c>
      <c r="D1032">
        <v>800000</v>
      </c>
      <c r="E1032">
        <v>607</v>
      </c>
      <c r="F1032" s="3">
        <v>641.99464614745648</v>
      </c>
    </row>
    <row r="1033" spans="1:6">
      <c r="A1033">
        <v>15</v>
      </c>
      <c r="B1033">
        <v>-90.372</v>
      </c>
      <c r="C1033">
        <v>4047</v>
      </c>
      <c r="D1033">
        <v>800000</v>
      </c>
      <c r="E1033">
        <v>720</v>
      </c>
      <c r="F1033" s="3">
        <v>660.54504480444371</v>
      </c>
    </row>
    <row r="1034" spans="1:6">
      <c r="A1034">
        <v>16</v>
      </c>
      <c r="B1034">
        <v>-90.256</v>
      </c>
      <c r="C1034">
        <v>4047</v>
      </c>
      <c r="D1034">
        <v>800000</v>
      </c>
      <c r="E1034">
        <v>653</v>
      </c>
      <c r="F1034" s="3">
        <v>676.31635036431908</v>
      </c>
    </row>
    <row r="1035" spans="1:6">
      <c r="A1035">
        <v>17</v>
      </c>
      <c r="B1035">
        <v>-90.14</v>
      </c>
      <c r="C1035">
        <v>4047</v>
      </c>
      <c r="D1035">
        <v>800000</v>
      </c>
      <c r="E1035">
        <v>663</v>
      </c>
      <c r="F1035" s="3">
        <v>688.12575232535505</v>
      </c>
    </row>
    <row r="1036" spans="1:6">
      <c r="A1036">
        <v>18</v>
      </c>
      <c r="B1036">
        <v>-90.025000000000006</v>
      </c>
      <c r="C1036">
        <v>4047</v>
      </c>
      <c r="D1036">
        <v>800000</v>
      </c>
      <c r="E1036">
        <v>702</v>
      </c>
      <c r="F1036" s="3">
        <v>695.22010499392059</v>
      </c>
    </row>
    <row r="1037" spans="1:6">
      <c r="A1037">
        <v>19</v>
      </c>
      <c r="B1037">
        <v>-89.918999999999997</v>
      </c>
      <c r="C1037">
        <v>4047</v>
      </c>
      <c r="D1037">
        <v>800000</v>
      </c>
      <c r="E1037">
        <v>751</v>
      </c>
      <c r="F1037" s="3">
        <v>697.41969410106185</v>
      </c>
    </row>
    <row r="1038" spans="1:6">
      <c r="A1038">
        <v>20</v>
      </c>
      <c r="B1038">
        <v>-89.805999999999997</v>
      </c>
      <c r="C1038">
        <v>4047</v>
      </c>
      <c r="D1038">
        <v>800000</v>
      </c>
      <c r="E1038">
        <v>718</v>
      </c>
      <c r="F1038" s="3">
        <v>695.2799799264975</v>
      </c>
    </row>
    <row r="1039" spans="1:6">
      <c r="A1039">
        <v>21</v>
      </c>
      <c r="B1039">
        <v>-89.691000000000003</v>
      </c>
      <c r="C1039">
        <v>4047</v>
      </c>
      <c r="D1039">
        <v>800000</v>
      </c>
      <c r="E1039">
        <v>675</v>
      </c>
      <c r="F1039" s="3">
        <v>688.84769703870961</v>
      </c>
    </row>
    <row r="1040" spans="1:6">
      <c r="A1040">
        <v>22</v>
      </c>
      <c r="B1040">
        <v>-89.576999999999998</v>
      </c>
      <c r="C1040">
        <v>4047</v>
      </c>
      <c r="D1040">
        <v>800000</v>
      </c>
      <c r="E1040">
        <v>675</v>
      </c>
      <c r="F1040" s="3">
        <v>679.06951592468272</v>
      </c>
    </row>
    <row r="1041" spans="1:6">
      <c r="A1041">
        <v>23</v>
      </c>
      <c r="B1041">
        <v>-89.457999999999998</v>
      </c>
      <c r="C1041">
        <v>4047</v>
      </c>
      <c r="D1041">
        <v>800000</v>
      </c>
      <c r="E1041">
        <v>663</v>
      </c>
      <c r="F1041" s="3">
        <v>666.39076656224745</v>
      </c>
    </row>
    <row r="1042" spans="1:6">
      <c r="A1042">
        <v>24</v>
      </c>
      <c r="B1042">
        <v>-89.341999999999999</v>
      </c>
      <c r="C1042">
        <v>4047</v>
      </c>
      <c r="D1042">
        <v>800000</v>
      </c>
      <c r="E1042">
        <v>590</v>
      </c>
      <c r="F1042" s="3">
        <v>652.8153648860972</v>
      </c>
    </row>
    <row r="1043" spans="1:6">
      <c r="A1043">
        <v>25</v>
      </c>
      <c r="B1043">
        <v>-89.234999999999999</v>
      </c>
      <c r="C1043">
        <v>4047</v>
      </c>
      <c r="D1043">
        <v>800000</v>
      </c>
      <c r="E1043">
        <v>634</v>
      </c>
      <c r="F1043" s="3">
        <v>640.22225726977297</v>
      </c>
    </row>
    <row r="1044" spans="1:6">
      <c r="A1044">
        <v>26</v>
      </c>
      <c r="B1044">
        <v>-89.13</v>
      </c>
      <c r="C1044">
        <v>4047</v>
      </c>
      <c r="D1044">
        <v>800000</v>
      </c>
      <c r="E1044">
        <v>660</v>
      </c>
      <c r="F1044" s="3">
        <v>628.55920773684579</v>
      </c>
    </row>
    <row r="1045" spans="1:6">
      <c r="A1045">
        <v>27</v>
      </c>
      <c r="B1045">
        <v>-89.016000000000005</v>
      </c>
      <c r="C1045">
        <v>4047</v>
      </c>
      <c r="D1045">
        <v>800000</v>
      </c>
      <c r="E1045">
        <v>617</v>
      </c>
      <c r="F1045" s="3">
        <v>617.31966572302019</v>
      </c>
    </row>
    <row r="1046" spans="1:6">
      <c r="A1046">
        <v>28</v>
      </c>
      <c r="B1046">
        <v>-88.896000000000001</v>
      </c>
      <c r="C1046">
        <v>4047</v>
      </c>
      <c r="D1046">
        <v>800000</v>
      </c>
      <c r="E1046">
        <v>645</v>
      </c>
      <c r="F1046" s="3">
        <v>607.57143107667389</v>
      </c>
    </row>
    <row r="1047" spans="1:6">
      <c r="A1047">
        <v>29</v>
      </c>
      <c r="B1047">
        <v>-88.790999999999997</v>
      </c>
      <c r="C1047">
        <v>4047</v>
      </c>
      <c r="D1047">
        <v>800000</v>
      </c>
      <c r="E1047">
        <v>616</v>
      </c>
      <c r="F1047" s="3">
        <v>600.98035590144002</v>
      </c>
    </row>
    <row r="1048" spans="1:6">
      <c r="A1048">
        <v>30</v>
      </c>
      <c r="B1048">
        <v>-88.671999999999997</v>
      </c>
      <c r="C1048">
        <v>4047</v>
      </c>
      <c r="D1048">
        <v>800000</v>
      </c>
      <c r="E1048">
        <v>635</v>
      </c>
      <c r="F1048" s="3">
        <v>595.69093718377326</v>
      </c>
    </row>
    <row r="1049" spans="1:6">
      <c r="A1049">
        <v>31</v>
      </c>
      <c r="B1049">
        <v>-88.56</v>
      </c>
      <c r="C1049">
        <v>4047</v>
      </c>
      <c r="D1049">
        <v>800000</v>
      </c>
      <c r="E1049">
        <v>537</v>
      </c>
      <c r="F1049" s="3">
        <v>592.66865868970592</v>
      </c>
    </row>
    <row r="1050" spans="1:6">
      <c r="A1050">
        <v>32</v>
      </c>
      <c r="B1050">
        <v>-88.451999999999998</v>
      </c>
      <c r="C1050">
        <v>4047</v>
      </c>
      <c r="D1050">
        <v>800000</v>
      </c>
      <c r="E1050">
        <v>638</v>
      </c>
      <c r="F1050" s="3"/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123</v>
      </c>
      <c r="B1068" t="s">
        <v>102</v>
      </c>
      <c r="C1068" t="s">
        <v>105</v>
      </c>
      <c r="D1068" t="s">
        <v>122</v>
      </c>
      <c r="E1068" t="s">
        <v>121</v>
      </c>
      <c r="F1068" t="s">
        <v>142</v>
      </c>
    </row>
    <row r="1069" spans="1:10">
      <c r="A1069">
        <v>1</v>
      </c>
      <c r="B1069">
        <v>-91.947999999999993</v>
      </c>
      <c r="C1069">
        <v>4048</v>
      </c>
      <c r="D1069">
        <v>800000</v>
      </c>
      <c r="E1069">
        <v>379</v>
      </c>
      <c r="F1069" s="3"/>
      <c r="J1069" t="s">
        <v>174</v>
      </c>
    </row>
    <row r="1070" spans="1:10">
      <c r="A1070">
        <v>2</v>
      </c>
      <c r="B1070">
        <v>-91.838999999999999</v>
      </c>
      <c r="C1070">
        <v>4048</v>
      </c>
      <c r="D1070">
        <v>800000</v>
      </c>
      <c r="E1070">
        <v>407</v>
      </c>
      <c r="F1070" s="3"/>
    </row>
    <row r="1071" spans="1:10">
      <c r="A1071">
        <v>3</v>
      </c>
      <c r="B1071">
        <v>-91.724000000000004</v>
      </c>
      <c r="C1071">
        <v>4048</v>
      </c>
      <c r="D1071">
        <v>800000</v>
      </c>
      <c r="E1071">
        <v>415</v>
      </c>
      <c r="F1071" s="3"/>
    </row>
    <row r="1072" spans="1:10">
      <c r="A1072">
        <v>4</v>
      </c>
      <c r="B1072">
        <v>-91.611999999999995</v>
      </c>
      <c r="C1072">
        <v>4048</v>
      </c>
      <c r="D1072">
        <v>800000</v>
      </c>
      <c r="E1072">
        <v>494</v>
      </c>
      <c r="F1072" s="3"/>
    </row>
    <row r="1073" spans="1:6">
      <c r="A1073">
        <v>5</v>
      </c>
      <c r="B1073">
        <v>-91.5</v>
      </c>
      <c r="C1073">
        <v>4048</v>
      </c>
      <c r="D1073">
        <v>800000</v>
      </c>
      <c r="E1073">
        <v>478</v>
      </c>
      <c r="F1073" s="3"/>
    </row>
    <row r="1074" spans="1:6">
      <c r="A1074">
        <v>6</v>
      </c>
      <c r="B1074">
        <v>-91.394000000000005</v>
      </c>
      <c r="C1074">
        <v>4048</v>
      </c>
      <c r="D1074">
        <v>800000</v>
      </c>
      <c r="E1074">
        <v>516</v>
      </c>
      <c r="F1074" s="3">
        <v>508.85211777850168</v>
      </c>
    </row>
    <row r="1075" spans="1:6">
      <c r="A1075">
        <v>7</v>
      </c>
      <c r="B1075">
        <v>-91.281000000000006</v>
      </c>
      <c r="C1075">
        <v>4048</v>
      </c>
      <c r="D1075">
        <v>800000</v>
      </c>
      <c r="E1075">
        <v>504</v>
      </c>
      <c r="F1075" s="3">
        <v>514.9528252790094</v>
      </c>
    </row>
    <row r="1076" spans="1:6">
      <c r="A1076">
        <v>8</v>
      </c>
      <c r="B1076">
        <v>-91.165000000000006</v>
      </c>
      <c r="C1076">
        <v>4048</v>
      </c>
      <c r="D1076">
        <v>800000</v>
      </c>
      <c r="E1076">
        <v>523</v>
      </c>
      <c r="F1076" s="3">
        <v>522.55164398401166</v>
      </c>
    </row>
    <row r="1077" spans="1:6">
      <c r="A1077">
        <v>9</v>
      </c>
      <c r="B1077">
        <v>-91.049000000000007</v>
      </c>
      <c r="C1077">
        <v>4048</v>
      </c>
      <c r="D1077">
        <v>800000</v>
      </c>
      <c r="E1077">
        <v>541</v>
      </c>
      <c r="F1077" s="3">
        <v>532.46785026332418</v>
      </c>
    </row>
    <row r="1078" spans="1:6">
      <c r="A1078">
        <v>10</v>
      </c>
      <c r="B1078">
        <v>-90.933999999999997</v>
      </c>
      <c r="C1078">
        <v>4048</v>
      </c>
      <c r="D1078">
        <v>800000</v>
      </c>
      <c r="E1078">
        <v>550</v>
      </c>
      <c r="F1078" s="3">
        <v>545.82163969882947</v>
      </c>
    </row>
    <row r="1079" spans="1:6">
      <c r="A1079">
        <v>11</v>
      </c>
      <c r="B1079">
        <v>-90.823999999999998</v>
      </c>
      <c r="C1079">
        <v>4048</v>
      </c>
      <c r="D1079">
        <v>800000</v>
      </c>
      <c r="E1079">
        <v>576</v>
      </c>
      <c r="F1079" s="3">
        <v>563.05298286154743</v>
      </c>
    </row>
    <row r="1080" spans="1:6">
      <c r="A1080">
        <v>12</v>
      </c>
      <c r="B1080">
        <v>-90.709000000000003</v>
      </c>
      <c r="C1080">
        <v>4048</v>
      </c>
      <c r="D1080">
        <v>800000</v>
      </c>
      <c r="E1080">
        <v>546</v>
      </c>
      <c r="F1080" s="3">
        <v>586.56639429287554</v>
      </c>
    </row>
    <row r="1081" spans="1:6">
      <c r="A1081">
        <v>13</v>
      </c>
      <c r="B1081">
        <v>-90.594999999999999</v>
      </c>
      <c r="C1081">
        <v>4048</v>
      </c>
      <c r="D1081">
        <v>800000</v>
      </c>
      <c r="E1081">
        <v>614</v>
      </c>
      <c r="F1081" s="3">
        <v>615.29769620042157</v>
      </c>
    </row>
    <row r="1082" spans="1:6">
      <c r="A1082">
        <v>14</v>
      </c>
      <c r="B1082">
        <v>-90.486999999999995</v>
      </c>
      <c r="C1082">
        <v>4048</v>
      </c>
      <c r="D1082">
        <v>800000</v>
      </c>
      <c r="E1082">
        <v>674</v>
      </c>
      <c r="F1082" s="3">
        <v>646.0525669378361</v>
      </c>
    </row>
    <row r="1083" spans="1:6">
      <c r="A1083">
        <v>15</v>
      </c>
      <c r="B1083">
        <v>-90.372</v>
      </c>
      <c r="C1083">
        <v>4048</v>
      </c>
      <c r="D1083">
        <v>800000</v>
      </c>
      <c r="E1083">
        <v>685</v>
      </c>
      <c r="F1083" s="3">
        <v>679.45075656680694</v>
      </c>
    </row>
    <row r="1084" spans="1:6">
      <c r="A1084">
        <v>16</v>
      </c>
      <c r="B1084">
        <v>-90.256</v>
      </c>
      <c r="C1084">
        <v>4048</v>
      </c>
      <c r="D1084">
        <v>800000</v>
      </c>
      <c r="E1084">
        <v>722</v>
      </c>
      <c r="F1084" s="3">
        <v>709.31380087792411</v>
      </c>
    </row>
    <row r="1085" spans="1:6">
      <c r="A1085">
        <v>17</v>
      </c>
      <c r="B1085">
        <v>-90.14</v>
      </c>
      <c r="C1085">
        <v>4048</v>
      </c>
      <c r="D1085">
        <v>800000</v>
      </c>
      <c r="E1085">
        <v>715</v>
      </c>
      <c r="F1085" s="3">
        <v>730.57439503485023</v>
      </c>
    </row>
    <row r="1086" spans="1:6">
      <c r="A1086">
        <v>18</v>
      </c>
      <c r="B1086">
        <v>-90.025000000000006</v>
      </c>
      <c r="C1086">
        <v>4048</v>
      </c>
      <c r="D1086">
        <v>800000</v>
      </c>
      <c r="E1086">
        <v>719</v>
      </c>
      <c r="F1086" s="3">
        <v>739.76074476324777</v>
      </c>
    </row>
    <row r="1087" spans="1:6">
      <c r="A1087">
        <v>19</v>
      </c>
      <c r="B1087">
        <v>-89.918999999999997</v>
      </c>
      <c r="C1087">
        <v>4048</v>
      </c>
      <c r="D1087">
        <v>800000</v>
      </c>
      <c r="E1087">
        <v>751</v>
      </c>
      <c r="F1087" s="3">
        <v>736.88949445931019</v>
      </c>
    </row>
    <row r="1088" spans="1:6">
      <c r="A1088">
        <v>20</v>
      </c>
      <c r="B1088">
        <v>-89.805999999999997</v>
      </c>
      <c r="C1088">
        <v>4048</v>
      </c>
      <c r="D1088">
        <v>800000</v>
      </c>
      <c r="E1088">
        <v>705</v>
      </c>
      <c r="F1088" s="3">
        <v>723.41215210489338</v>
      </c>
    </row>
    <row r="1089" spans="1:6">
      <c r="A1089">
        <v>21</v>
      </c>
      <c r="B1089">
        <v>-89.691000000000003</v>
      </c>
      <c r="C1089">
        <v>4048</v>
      </c>
      <c r="D1089">
        <v>800000</v>
      </c>
      <c r="E1089">
        <v>740</v>
      </c>
      <c r="F1089" s="3">
        <v>702.35433779336995</v>
      </c>
    </row>
    <row r="1090" spans="1:6">
      <c r="A1090">
        <v>22</v>
      </c>
      <c r="B1090">
        <v>-89.576999999999998</v>
      </c>
      <c r="C1090">
        <v>4048</v>
      </c>
      <c r="D1090">
        <v>800000</v>
      </c>
      <c r="E1090">
        <v>656</v>
      </c>
      <c r="F1090" s="3">
        <v>678.81516211670714</v>
      </c>
    </row>
    <row r="1091" spans="1:6">
      <c r="A1091">
        <v>23</v>
      </c>
      <c r="B1091">
        <v>-89.457999999999998</v>
      </c>
      <c r="C1091">
        <v>4048</v>
      </c>
      <c r="D1091">
        <v>800000</v>
      </c>
      <c r="E1091">
        <v>685</v>
      </c>
      <c r="F1091" s="3">
        <v>655.95478619585276</v>
      </c>
    </row>
    <row r="1092" spans="1:6">
      <c r="A1092">
        <v>24</v>
      </c>
      <c r="B1092">
        <v>-89.341999999999999</v>
      </c>
      <c r="C1092">
        <v>4048</v>
      </c>
      <c r="D1092">
        <v>800000</v>
      </c>
      <c r="E1092">
        <v>643</v>
      </c>
      <c r="F1092" s="3">
        <v>638.3337814551096</v>
      </c>
    </row>
    <row r="1093" spans="1:6">
      <c r="A1093">
        <v>25</v>
      </c>
      <c r="B1093">
        <v>-89.234999999999999</v>
      </c>
      <c r="C1093">
        <v>4048</v>
      </c>
      <c r="D1093">
        <v>800000</v>
      </c>
      <c r="E1093">
        <v>601</v>
      </c>
      <c r="F1093" s="3">
        <v>627.20084435134868</v>
      </c>
    </row>
    <row r="1094" spans="1:6">
      <c r="A1094">
        <v>26</v>
      </c>
      <c r="B1094">
        <v>-89.13</v>
      </c>
      <c r="C1094">
        <v>4048</v>
      </c>
      <c r="D1094">
        <v>800000</v>
      </c>
      <c r="E1094">
        <v>588</v>
      </c>
      <c r="F1094" s="3">
        <v>620.87669488373751</v>
      </c>
    </row>
    <row r="1095" spans="1:6">
      <c r="A1095">
        <v>27</v>
      </c>
      <c r="B1095">
        <v>-89.016000000000005</v>
      </c>
      <c r="C1095">
        <v>4048</v>
      </c>
      <c r="D1095">
        <v>800000</v>
      </c>
      <c r="E1095">
        <v>654</v>
      </c>
      <c r="F1095" s="3">
        <v>618.24991329859324</v>
      </c>
    </row>
    <row r="1096" spans="1:6">
      <c r="A1096">
        <v>28</v>
      </c>
      <c r="B1096">
        <v>-88.896000000000001</v>
      </c>
      <c r="C1096">
        <v>4048</v>
      </c>
      <c r="D1096">
        <v>800000</v>
      </c>
      <c r="E1096">
        <v>621</v>
      </c>
      <c r="F1096" s="3">
        <v>618.9039717598888</v>
      </c>
    </row>
    <row r="1097" spans="1:6">
      <c r="A1097">
        <v>29</v>
      </c>
      <c r="B1097">
        <v>-88.790999999999997</v>
      </c>
      <c r="C1097">
        <v>4048</v>
      </c>
      <c r="D1097">
        <v>800000</v>
      </c>
      <c r="E1097">
        <v>632</v>
      </c>
      <c r="F1097" s="3">
        <v>621.31803882595568</v>
      </c>
    </row>
    <row r="1098" spans="1:6">
      <c r="A1098">
        <v>30</v>
      </c>
      <c r="B1098">
        <v>-88.671999999999997</v>
      </c>
      <c r="C1098">
        <v>4048</v>
      </c>
      <c r="D1098">
        <v>800000</v>
      </c>
      <c r="E1098">
        <v>615</v>
      </c>
      <c r="F1098" s="3">
        <v>625.24522458140109</v>
      </c>
    </row>
    <row r="1099" spans="1:6">
      <c r="A1099">
        <v>31</v>
      </c>
      <c r="B1099">
        <v>-88.56</v>
      </c>
      <c r="C1099">
        <v>4048</v>
      </c>
      <c r="D1099">
        <v>800000</v>
      </c>
      <c r="E1099">
        <v>632</v>
      </c>
      <c r="F1099" s="3">
        <v>629.55373258468603</v>
      </c>
    </row>
    <row r="1100" spans="1:6">
      <c r="A1100">
        <v>32</v>
      </c>
      <c r="B1100">
        <v>-88.451999999999998</v>
      </c>
      <c r="C1100">
        <v>4048</v>
      </c>
      <c r="D1100">
        <v>800000</v>
      </c>
      <c r="E1100">
        <v>654</v>
      </c>
      <c r="F1100" s="3"/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123</v>
      </c>
      <c r="B1118" t="s">
        <v>102</v>
      </c>
      <c r="C1118" t="s">
        <v>105</v>
      </c>
      <c r="D1118" t="s">
        <v>122</v>
      </c>
      <c r="E1118" t="s">
        <v>121</v>
      </c>
      <c r="F1118" t="s">
        <v>142</v>
      </c>
    </row>
    <row r="1119" spans="1:10">
      <c r="A1119">
        <v>1</v>
      </c>
      <c r="B1119">
        <v>-91.947999999999993</v>
      </c>
      <c r="C1119">
        <v>4079</v>
      </c>
      <c r="D1119">
        <v>800000</v>
      </c>
      <c r="E1119">
        <v>420</v>
      </c>
      <c r="F1119" s="3"/>
      <c r="J1119" t="s">
        <v>175</v>
      </c>
    </row>
    <row r="1120" spans="1:10">
      <c r="A1120">
        <v>2</v>
      </c>
      <c r="B1120">
        <v>-91.838999999999999</v>
      </c>
      <c r="C1120">
        <v>4079</v>
      </c>
      <c r="D1120">
        <v>800000</v>
      </c>
      <c r="E1120">
        <v>403</v>
      </c>
      <c r="F1120" s="3"/>
    </row>
    <row r="1121" spans="1:6">
      <c r="A1121">
        <v>3</v>
      </c>
      <c r="B1121">
        <v>-91.724000000000004</v>
      </c>
      <c r="C1121">
        <v>4079</v>
      </c>
      <c r="D1121">
        <v>800000</v>
      </c>
      <c r="E1121">
        <v>484</v>
      </c>
      <c r="F1121" s="3"/>
    </row>
    <row r="1122" spans="1:6">
      <c r="A1122">
        <v>4</v>
      </c>
      <c r="B1122">
        <v>-91.611999999999995</v>
      </c>
      <c r="C1122">
        <v>4079</v>
      </c>
      <c r="D1122">
        <v>800000</v>
      </c>
      <c r="E1122">
        <v>492</v>
      </c>
      <c r="F1122" s="3"/>
    </row>
    <row r="1123" spans="1:6">
      <c r="A1123">
        <v>5</v>
      </c>
      <c r="B1123">
        <v>-91.5</v>
      </c>
      <c r="C1123">
        <v>4079</v>
      </c>
      <c r="D1123">
        <v>800000</v>
      </c>
      <c r="E1123">
        <v>476</v>
      </c>
      <c r="F1123" s="3"/>
    </row>
    <row r="1124" spans="1:6">
      <c r="A1124">
        <v>6</v>
      </c>
      <c r="B1124">
        <v>-91.394000000000005</v>
      </c>
      <c r="C1124">
        <v>4079</v>
      </c>
      <c r="D1124">
        <v>800000</v>
      </c>
      <c r="E1124">
        <v>508</v>
      </c>
      <c r="F1124" s="3">
        <v>522.68378064695537</v>
      </c>
    </row>
    <row r="1125" spans="1:6">
      <c r="A1125">
        <v>7</v>
      </c>
      <c r="B1125">
        <v>-91.281000000000006</v>
      </c>
      <c r="C1125">
        <v>4079</v>
      </c>
      <c r="D1125">
        <v>800000</v>
      </c>
      <c r="E1125">
        <v>532</v>
      </c>
      <c r="F1125" s="3">
        <v>530.7447318109073</v>
      </c>
    </row>
    <row r="1126" spans="1:6">
      <c r="A1126">
        <v>8</v>
      </c>
      <c r="B1126">
        <v>-91.165000000000006</v>
      </c>
      <c r="C1126">
        <v>4079</v>
      </c>
      <c r="D1126">
        <v>800000</v>
      </c>
      <c r="E1126">
        <v>568</v>
      </c>
      <c r="F1126" s="3">
        <v>541.69997141410886</v>
      </c>
    </row>
    <row r="1127" spans="1:6">
      <c r="A1127">
        <v>9</v>
      </c>
      <c r="B1127">
        <v>-91.049000000000007</v>
      </c>
      <c r="C1127">
        <v>4079</v>
      </c>
      <c r="D1127">
        <v>800000</v>
      </c>
      <c r="E1127">
        <v>549</v>
      </c>
      <c r="F1127" s="3">
        <v>556.3640576165842</v>
      </c>
    </row>
    <row r="1128" spans="1:6">
      <c r="A1128">
        <v>10</v>
      </c>
      <c r="B1128">
        <v>-90.933999999999997</v>
      </c>
      <c r="C1128">
        <v>4079</v>
      </c>
      <c r="D1128">
        <v>800000</v>
      </c>
      <c r="E1128">
        <v>570</v>
      </c>
      <c r="F1128" s="3">
        <v>575.4158566787271</v>
      </c>
    </row>
    <row r="1129" spans="1:6">
      <c r="A1129">
        <v>11</v>
      </c>
      <c r="B1129">
        <v>-90.823999999999998</v>
      </c>
      <c r="C1129">
        <v>4079</v>
      </c>
      <c r="D1129">
        <v>800000</v>
      </c>
      <c r="E1129">
        <v>626</v>
      </c>
      <c r="F1129" s="3">
        <v>598.20337579476302</v>
      </c>
    </row>
    <row r="1130" spans="1:6">
      <c r="A1130">
        <v>12</v>
      </c>
      <c r="B1130">
        <v>-90.709000000000003</v>
      </c>
      <c r="C1130">
        <v>4079</v>
      </c>
      <c r="D1130">
        <v>800000</v>
      </c>
      <c r="E1130">
        <v>589</v>
      </c>
      <c r="F1130" s="3">
        <v>626.38343542156986</v>
      </c>
    </row>
    <row r="1131" spans="1:6">
      <c r="A1131">
        <v>13</v>
      </c>
      <c r="B1131">
        <v>-90.594999999999999</v>
      </c>
      <c r="C1131">
        <v>4079</v>
      </c>
      <c r="D1131">
        <v>800000</v>
      </c>
      <c r="E1131">
        <v>652</v>
      </c>
      <c r="F1131" s="3">
        <v>657.24907198770597</v>
      </c>
    </row>
    <row r="1132" spans="1:6">
      <c r="A1132">
        <v>14</v>
      </c>
      <c r="B1132">
        <v>-90.486999999999995</v>
      </c>
      <c r="C1132">
        <v>4079</v>
      </c>
      <c r="D1132">
        <v>800000</v>
      </c>
      <c r="E1132">
        <v>660</v>
      </c>
      <c r="F1132" s="3">
        <v>686.87766110000484</v>
      </c>
    </row>
    <row r="1133" spans="1:6">
      <c r="A1133">
        <v>15</v>
      </c>
      <c r="B1133">
        <v>-90.372</v>
      </c>
      <c r="C1133">
        <v>4079</v>
      </c>
      <c r="D1133">
        <v>800000</v>
      </c>
      <c r="E1133">
        <v>728</v>
      </c>
      <c r="F1133" s="3">
        <v>715.61974368764163</v>
      </c>
    </row>
    <row r="1134" spans="1:6">
      <c r="A1134">
        <v>16</v>
      </c>
      <c r="B1134">
        <v>-90.256</v>
      </c>
      <c r="C1134">
        <v>4079</v>
      </c>
      <c r="D1134">
        <v>800000</v>
      </c>
      <c r="E1134">
        <v>776</v>
      </c>
      <c r="F1134" s="3">
        <v>738.12904918974664</v>
      </c>
    </row>
    <row r="1135" spans="1:6">
      <c r="A1135">
        <v>17</v>
      </c>
      <c r="B1135">
        <v>-90.14</v>
      </c>
      <c r="C1135">
        <v>4079</v>
      </c>
      <c r="D1135">
        <v>800000</v>
      </c>
      <c r="E1135">
        <v>791</v>
      </c>
      <c r="F1135" s="3">
        <v>751.1483001941607</v>
      </c>
    </row>
    <row r="1136" spans="1:6">
      <c r="A1136">
        <v>18</v>
      </c>
      <c r="B1136">
        <v>-90.025000000000006</v>
      </c>
      <c r="C1136">
        <v>4079</v>
      </c>
      <c r="D1136">
        <v>800000</v>
      </c>
      <c r="E1136">
        <v>770</v>
      </c>
      <c r="F1136" s="3">
        <v>753.18114047750237</v>
      </c>
    </row>
    <row r="1137" spans="1:6">
      <c r="A1137">
        <v>19</v>
      </c>
      <c r="B1137">
        <v>-89.918999999999997</v>
      </c>
      <c r="C1137">
        <v>4079</v>
      </c>
      <c r="D1137">
        <v>800000</v>
      </c>
      <c r="E1137">
        <v>704</v>
      </c>
      <c r="F1137" s="3">
        <v>745.73116060536893</v>
      </c>
    </row>
    <row r="1138" spans="1:6">
      <c r="A1138">
        <v>20</v>
      </c>
      <c r="B1138">
        <v>-89.805999999999997</v>
      </c>
      <c r="C1138">
        <v>4079</v>
      </c>
      <c r="D1138">
        <v>800000</v>
      </c>
      <c r="E1138">
        <v>688</v>
      </c>
      <c r="F1138" s="3">
        <v>729.76622399940106</v>
      </c>
    </row>
    <row r="1139" spans="1:6">
      <c r="A1139">
        <v>21</v>
      </c>
      <c r="B1139">
        <v>-89.691000000000003</v>
      </c>
      <c r="C1139">
        <v>4079</v>
      </c>
      <c r="D1139">
        <v>800000</v>
      </c>
      <c r="E1139">
        <v>714</v>
      </c>
      <c r="F1139" s="3">
        <v>708.08609581224675</v>
      </c>
    </row>
    <row r="1140" spans="1:6">
      <c r="A1140">
        <v>22</v>
      </c>
      <c r="B1140">
        <v>-89.576999999999998</v>
      </c>
      <c r="C1140">
        <v>4079</v>
      </c>
      <c r="D1140">
        <v>800000</v>
      </c>
      <c r="E1140">
        <v>684</v>
      </c>
      <c r="F1140" s="3">
        <v>684.703973626476</v>
      </c>
    </row>
    <row r="1141" spans="1:6">
      <c r="A1141">
        <v>23</v>
      </c>
      <c r="B1141">
        <v>-89.457999999999998</v>
      </c>
      <c r="C1141">
        <v>4079</v>
      </c>
      <c r="D1141">
        <v>800000</v>
      </c>
      <c r="E1141">
        <v>668</v>
      </c>
      <c r="F1141" s="3">
        <v>661.68321180468365</v>
      </c>
    </row>
    <row r="1142" spans="1:6">
      <c r="A1142">
        <v>24</v>
      </c>
      <c r="B1142">
        <v>-89.341999999999999</v>
      </c>
      <c r="C1142">
        <v>4079</v>
      </c>
      <c r="D1142">
        <v>800000</v>
      </c>
      <c r="E1142">
        <v>663</v>
      </c>
      <c r="F1142" s="3">
        <v>642.95923793568579</v>
      </c>
    </row>
    <row r="1143" spans="1:6">
      <c r="A1143">
        <v>25</v>
      </c>
      <c r="B1143">
        <v>-89.234999999999999</v>
      </c>
      <c r="C1143">
        <v>4079</v>
      </c>
      <c r="D1143">
        <v>800000</v>
      </c>
      <c r="E1143">
        <v>611</v>
      </c>
      <c r="F1143" s="3">
        <v>629.94350206979198</v>
      </c>
    </row>
    <row r="1144" spans="1:6">
      <c r="A1144">
        <v>26</v>
      </c>
      <c r="B1144">
        <v>-89.13</v>
      </c>
      <c r="C1144">
        <v>4079</v>
      </c>
      <c r="D1144">
        <v>800000</v>
      </c>
      <c r="E1144">
        <v>662</v>
      </c>
      <c r="F1144" s="3">
        <v>621.23903563225474</v>
      </c>
    </row>
    <row r="1145" spans="1:6">
      <c r="A1145">
        <v>27</v>
      </c>
      <c r="B1145">
        <v>-89.016000000000005</v>
      </c>
      <c r="C1145">
        <v>4079</v>
      </c>
      <c r="D1145">
        <v>800000</v>
      </c>
      <c r="E1145">
        <v>632</v>
      </c>
      <c r="F1145" s="3">
        <v>615.84638367863943</v>
      </c>
    </row>
    <row r="1146" spans="1:6">
      <c r="A1146">
        <v>28</v>
      </c>
      <c r="B1146">
        <v>-88.896000000000001</v>
      </c>
      <c r="C1146">
        <v>4079</v>
      </c>
      <c r="D1146">
        <v>800000</v>
      </c>
      <c r="E1146">
        <v>620</v>
      </c>
      <c r="F1146" s="3">
        <v>613.78381482462271</v>
      </c>
    </row>
    <row r="1147" spans="1:6">
      <c r="A1147">
        <v>29</v>
      </c>
      <c r="B1147">
        <v>-88.790999999999997</v>
      </c>
      <c r="C1147">
        <v>4079</v>
      </c>
      <c r="D1147">
        <v>800000</v>
      </c>
      <c r="E1147">
        <v>627</v>
      </c>
      <c r="F1147" s="3">
        <v>614.16765599493397</v>
      </c>
    </row>
    <row r="1148" spans="1:6">
      <c r="A1148">
        <v>30</v>
      </c>
      <c r="B1148">
        <v>-88.671999999999997</v>
      </c>
      <c r="C1148">
        <v>4079</v>
      </c>
      <c r="D1148">
        <v>800000</v>
      </c>
      <c r="E1148">
        <v>606</v>
      </c>
      <c r="F1148" s="3">
        <v>616.22409041186961</v>
      </c>
    </row>
    <row r="1149" spans="1:6">
      <c r="A1149">
        <v>31</v>
      </c>
      <c r="B1149">
        <v>-88.56</v>
      </c>
      <c r="C1149">
        <v>4079</v>
      </c>
      <c r="D1149">
        <v>800000</v>
      </c>
      <c r="E1149">
        <v>582</v>
      </c>
      <c r="F1149" s="3">
        <v>619.12594503969592</v>
      </c>
    </row>
    <row r="1150" spans="1:6">
      <c r="A1150">
        <v>32</v>
      </c>
      <c r="B1150">
        <v>-88.451999999999998</v>
      </c>
      <c r="C1150">
        <v>4079</v>
      </c>
      <c r="D1150">
        <v>800000</v>
      </c>
      <c r="E1150">
        <v>632</v>
      </c>
      <c r="F1150" s="3"/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123</v>
      </c>
      <c r="B1168" t="s">
        <v>102</v>
      </c>
      <c r="C1168" t="s">
        <v>105</v>
      </c>
      <c r="D1168" t="s">
        <v>122</v>
      </c>
      <c r="E1168" t="s">
        <v>121</v>
      </c>
      <c r="F1168" t="s">
        <v>142</v>
      </c>
    </row>
    <row r="1169" spans="1:10">
      <c r="A1169">
        <v>1</v>
      </c>
      <c r="B1169">
        <v>-91.947999999999993</v>
      </c>
      <c r="C1169">
        <v>4073</v>
      </c>
      <c r="D1169">
        <v>800000</v>
      </c>
      <c r="E1169">
        <v>423</v>
      </c>
      <c r="F1169" s="3"/>
      <c r="J1169" t="s">
        <v>176</v>
      </c>
    </row>
    <row r="1170" spans="1:10">
      <c r="A1170">
        <v>2</v>
      </c>
      <c r="B1170">
        <v>-91.838999999999999</v>
      </c>
      <c r="C1170">
        <v>4073</v>
      </c>
      <c r="D1170">
        <v>800000</v>
      </c>
      <c r="E1170">
        <v>421</v>
      </c>
      <c r="F1170" s="3"/>
    </row>
    <row r="1171" spans="1:10">
      <c r="A1171">
        <v>3</v>
      </c>
      <c r="B1171">
        <v>-91.724000000000004</v>
      </c>
      <c r="C1171">
        <v>4073</v>
      </c>
      <c r="D1171">
        <v>800000</v>
      </c>
      <c r="E1171">
        <v>487</v>
      </c>
      <c r="F1171" s="3"/>
    </row>
    <row r="1172" spans="1:10">
      <c r="A1172">
        <v>4</v>
      </c>
      <c r="B1172">
        <v>-91.611999999999995</v>
      </c>
      <c r="C1172">
        <v>4073</v>
      </c>
      <c r="D1172">
        <v>800000</v>
      </c>
      <c r="E1172">
        <v>474</v>
      </c>
      <c r="F1172" s="3"/>
    </row>
    <row r="1173" spans="1:10">
      <c r="A1173">
        <v>5</v>
      </c>
      <c r="B1173">
        <v>-91.5</v>
      </c>
      <c r="C1173">
        <v>4073</v>
      </c>
      <c r="D1173">
        <v>800000</v>
      </c>
      <c r="E1173">
        <v>471</v>
      </c>
      <c r="F1173" s="3"/>
    </row>
    <row r="1174" spans="1:10">
      <c r="A1174">
        <v>6</v>
      </c>
      <c r="B1174">
        <v>-91.394000000000005</v>
      </c>
      <c r="C1174">
        <v>4073</v>
      </c>
      <c r="D1174">
        <v>800000</v>
      </c>
      <c r="E1174">
        <v>510</v>
      </c>
      <c r="F1174" s="3">
        <v>507.15978219192675</v>
      </c>
    </row>
    <row r="1175" spans="1:10">
      <c r="A1175">
        <v>7</v>
      </c>
      <c r="B1175">
        <v>-91.281000000000006</v>
      </c>
      <c r="C1175">
        <v>4073</v>
      </c>
      <c r="D1175">
        <v>800000</v>
      </c>
      <c r="E1175">
        <v>505</v>
      </c>
      <c r="F1175" s="3">
        <v>514.64470105585599</v>
      </c>
    </row>
    <row r="1176" spans="1:10">
      <c r="A1176">
        <v>8</v>
      </c>
      <c r="B1176">
        <v>-91.165000000000006</v>
      </c>
      <c r="C1176">
        <v>4073</v>
      </c>
      <c r="D1176">
        <v>800000</v>
      </c>
      <c r="E1176">
        <v>517</v>
      </c>
      <c r="F1176" s="3">
        <v>524.90951590823886</v>
      </c>
    </row>
    <row r="1177" spans="1:10">
      <c r="A1177">
        <v>9</v>
      </c>
      <c r="B1177">
        <v>-91.049000000000007</v>
      </c>
      <c r="C1177">
        <v>4073</v>
      </c>
      <c r="D1177">
        <v>800000</v>
      </c>
      <c r="E1177">
        <v>554</v>
      </c>
      <c r="F1177" s="3">
        <v>539.25146945807091</v>
      </c>
    </row>
    <row r="1178" spans="1:10">
      <c r="A1178">
        <v>10</v>
      </c>
      <c r="B1178">
        <v>-90.933999999999997</v>
      </c>
      <c r="C1178">
        <v>4073</v>
      </c>
      <c r="D1178">
        <v>800000</v>
      </c>
      <c r="E1178">
        <v>552</v>
      </c>
      <c r="F1178" s="3">
        <v>559.10721149843437</v>
      </c>
    </row>
    <row r="1179" spans="1:10">
      <c r="A1179">
        <v>11</v>
      </c>
      <c r="B1179">
        <v>-90.823999999999998</v>
      </c>
      <c r="C1179">
        <v>4073</v>
      </c>
      <c r="D1179">
        <v>800000</v>
      </c>
      <c r="E1179">
        <v>609</v>
      </c>
      <c r="F1179" s="3">
        <v>584.56374349862665</v>
      </c>
    </row>
    <row r="1180" spans="1:10">
      <c r="A1180">
        <v>12</v>
      </c>
      <c r="B1180">
        <v>-90.709000000000003</v>
      </c>
      <c r="C1180">
        <v>4073</v>
      </c>
      <c r="D1180">
        <v>800000</v>
      </c>
      <c r="E1180">
        <v>602</v>
      </c>
      <c r="F1180" s="3">
        <v>618.28730341922449</v>
      </c>
    </row>
    <row r="1181" spans="1:10">
      <c r="A1181">
        <v>13</v>
      </c>
      <c r="B1181">
        <v>-90.594999999999999</v>
      </c>
      <c r="C1181">
        <v>4073</v>
      </c>
      <c r="D1181">
        <v>800000</v>
      </c>
      <c r="E1181">
        <v>637</v>
      </c>
      <c r="F1181" s="3">
        <v>657.67153531915619</v>
      </c>
    </row>
    <row r="1182" spans="1:10">
      <c r="A1182">
        <v>14</v>
      </c>
      <c r="B1182">
        <v>-90.486999999999995</v>
      </c>
      <c r="C1182">
        <v>4073</v>
      </c>
      <c r="D1182">
        <v>800000</v>
      </c>
      <c r="E1182">
        <v>697</v>
      </c>
      <c r="F1182" s="3">
        <v>697.58321889902345</v>
      </c>
    </row>
    <row r="1183" spans="1:10">
      <c r="A1183">
        <v>15</v>
      </c>
      <c r="B1183">
        <v>-90.372</v>
      </c>
      <c r="C1183">
        <v>4073</v>
      </c>
      <c r="D1183">
        <v>800000</v>
      </c>
      <c r="E1183">
        <v>767</v>
      </c>
      <c r="F1183" s="3">
        <v>738.09506031408182</v>
      </c>
    </row>
    <row r="1184" spans="1:10">
      <c r="A1184">
        <v>16</v>
      </c>
      <c r="B1184">
        <v>-90.256</v>
      </c>
      <c r="C1184">
        <v>4073</v>
      </c>
      <c r="D1184">
        <v>800000</v>
      </c>
      <c r="E1184">
        <v>737</v>
      </c>
      <c r="F1184" s="3">
        <v>771.03004618706871</v>
      </c>
    </row>
    <row r="1185" spans="1:6">
      <c r="A1185">
        <v>17</v>
      </c>
      <c r="B1185">
        <v>-90.14</v>
      </c>
      <c r="C1185">
        <v>4073</v>
      </c>
      <c r="D1185">
        <v>800000</v>
      </c>
      <c r="E1185">
        <v>838</v>
      </c>
      <c r="F1185" s="3">
        <v>790.6669747489168</v>
      </c>
    </row>
    <row r="1186" spans="1:6">
      <c r="A1186">
        <v>18</v>
      </c>
      <c r="B1186">
        <v>-90.025000000000006</v>
      </c>
      <c r="C1186">
        <v>4073</v>
      </c>
      <c r="D1186">
        <v>800000</v>
      </c>
      <c r="E1186">
        <v>788</v>
      </c>
      <c r="F1186" s="3">
        <v>794.01556643368849</v>
      </c>
    </row>
    <row r="1187" spans="1:6">
      <c r="A1187">
        <v>19</v>
      </c>
      <c r="B1187">
        <v>-89.918999999999997</v>
      </c>
      <c r="C1187">
        <v>4073</v>
      </c>
      <c r="D1187">
        <v>800000</v>
      </c>
      <c r="E1187">
        <v>774</v>
      </c>
      <c r="F1187" s="3">
        <v>783.05680393441605</v>
      </c>
    </row>
    <row r="1188" spans="1:6">
      <c r="A1188">
        <v>20</v>
      </c>
      <c r="B1188">
        <v>-89.805999999999997</v>
      </c>
      <c r="C1188">
        <v>4073</v>
      </c>
      <c r="D1188">
        <v>800000</v>
      </c>
      <c r="E1188">
        <v>774</v>
      </c>
      <c r="F1188" s="3">
        <v>759.5098493192811</v>
      </c>
    </row>
    <row r="1189" spans="1:6">
      <c r="A1189">
        <v>21</v>
      </c>
      <c r="B1189">
        <v>-89.691000000000003</v>
      </c>
      <c r="C1189">
        <v>4073</v>
      </c>
      <c r="D1189">
        <v>800000</v>
      </c>
      <c r="E1189">
        <v>707</v>
      </c>
      <c r="F1189" s="3">
        <v>728.10342328992249</v>
      </c>
    </row>
    <row r="1190" spans="1:6">
      <c r="A1190">
        <v>22</v>
      </c>
      <c r="B1190">
        <v>-89.576999999999998</v>
      </c>
      <c r="C1190">
        <v>4073</v>
      </c>
      <c r="D1190">
        <v>800000</v>
      </c>
      <c r="E1190">
        <v>680</v>
      </c>
      <c r="F1190" s="3">
        <v>695.29654344131131</v>
      </c>
    </row>
    <row r="1191" spans="1:6">
      <c r="A1191">
        <v>23</v>
      </c>
      <c r="B1191">
        <v>-89.457999999999998</v>
      </c>
      <c r="C1191">
        <v>4073</v>
      </c>
      <c r="D1191">
        <v>800000</v>
      </c>
      <c r="E1191">
        <v>667</v>
      </c>
      <c r="F1191" s="3">
        <v>664.4562619437728</v>
      </c>
    </row>
    <row r="1192" spans="1:6">
      <c r="A1192">
        <v>24</v>
      </c>
      <c r="B1192">
        <v>-89.341999999999999</v>
      </c>
      <c r="C1192">
        <v>4073</v>
      </c>
      <c r="D1192">
        <v>800000</v>
      </c>
      <c r="E1192">
        <v>643</v>
      </c>
      <c r="F1192" s="3">
        <v>640.88211378381664</v>
      </c>
    </row>
    <row r="1193" spans="1:6">
      <c r="A1193">
        <v>25</v>
      </c>
      <c r="B1193">
        <v>-89.234999999999999</v>
      </c>
      <c r="C1193">
        <v>4073</v>
      </c>
      <c r="D1193">
        <v>800000</v>
      </c>
      <c r="E1193">
        <v>611</v>
      </c>
      <c r="F1193" s="3">
        <v>625.7241742873224</v>
      </c>
    </row>
    <row r="1194" spans="1:6">
      <c r="A1194">
        <v>26</v>
      </c>
      <c r="B1194">
        <v>-89.13</v>
      </c>
      <c r="C1194">
        <v>4073</v>
      </c>
      <c r="D1194">
        <v>800000</v>
      </c>
      <c r="E1194">
        <v>685</v>
      </c>
      <c r="F1194" s="3">
        <v>616.58172346228025</v>
      </c>
    </row>
    <row r="1195" spans="1:6">
      <c r="A1195">
        <v>27</v>
      </c>
      <c r="B1195">
        <v>-89.016000000000005</v>
      </c>
      <c r="C1195">
        <v>4073</v>
      </c>
      <c r="D1195">
        <v>800000</v>
      </c>
      <c r="E1195">
        <v>626</v>
      </c>
      <c r="F1195" s="3">
        <v>611.86689083031547</v>
      </c>
    </row>
    <row r="1196" spans="1:6">
      <c r="A1196">
        <v>28</v>
      </c>
      <c r="B1196">
        <v>-88.896000000000001</v>
      </c>
      <c r="C1196">
        <v>4073</v>
      </c>
      <c r="D1196">
        <v>800000</v>
      </c>
      <c r="E1196">
        <v>615</v>
      </c>
      <c r="F1196" s="3">
        <v>611.09622496239012</v>
      </c>
    </row>
    <row r="1197" spans="1:6">
      <c r="A1197">
        <v>29</v>
      </c>
      <c r="B1197">
        <v>-88.790999999999997</v>
      </c>
      <c r="C1197">
        <v>4073</v>
      </c>
      <c r="D1197">
        <v>800000</v>
      </c>
      <c r="E1197">
        <v>611</v>
      </c>
      <c r="F1197" s="3">
        <v>612.69388122044086</v>
      </c>
    </row>
    <row r="1198" spans="1:6">
      <c r="A1198">
        <v>30</v>
      </c>
      <c r="B1198">
        <v>-88.671999999999997</v>
      </c>
      <c r="C1198">
        <v>4073</v>
      </c>
      <c r="D1198">
        <v>800000</v>
      </c>
      <c r="E1198">
        <v>605</v>
      </c>
      <c r="F1198" s="3">
        <v>615.99411624565471</v>
      </c>
    </row>
    <row r="1199" spans="1:6">
      <c r="A1199">
        <v>31</v>
      </c>
      <c r="B1199">
        <v>-88.56</v>
      </c>
      <c r="C1199">
        <v>4073</v>
      </c>
      <c r="D1199">
        <v>800000</v>
      </c>
      <c r="E1199">
        <v>590</v>
      </c>
      <c r="F1199" s="3">
        <v>619.88093662098481</v>
      </c>
    </row>
    <row r="1200" spans="1:6">
      <c r="A1200">
        <v>32</v>
      </c>
      <c r="B1200">
        <v>-88.451999999999998</v>
      </c>
      <c r="C1200">
        <v>4073</v>
      </c>
      <c r="D1200">
        <v>800000</v>
      </c>
      <c r="E1200">
        <v>688</v>
      </c>
      <c r="F1200" s="3"/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123</v>
      </c>
      <c r="B1218" t="s">
        <v>102</v>
      </c>
      <c r="C1218" t="s">
        <v>105</v>
      </c>
      <c r="D1218" t="s">
        <v>122</v>
      </c>
      <c r="E1218" t="s">
        <v>121</v>
      </c>
      <c r="F1218" t="s">
        <v>142</v>
      </c>
    </row>
    <row r="1219" spans="1:10">
      <c r="A1219">
        <v>1</v>
      </c>
      <c r="B1219">
        <v>-91.947999999999993</v>
      </c>
      <c r="C1219">
        <v>4081</v>
      </c>
      <c r="D1219">
        <v>800000</v>
      </c>
      <c r="E1219">
        <v>423</v>
      </c>
      <c r="F1219" s="3"/>
      <c r="J1219" t="s">
        <v>177</v>
      </c>
    </row>
    <row r="1220" spans="1:10">
      <c r="A1220">
        <v>2</v>
      </c>
      <c r="B1220">
        <v>-91.838999999999999</v>
      </c>
      <c r="C1220">
        <v>4081</v>
      </c>
      <c r="D1220">
        <v>800000</v>
      </c>
      <c r="E1220">
        <v>440</v>
      </c>
      <c r="F1220" s="3"/>
    </row>
    <row r="1221" spans="1:10">
      <c r="A1221">
        <v>3</v>
      </c>
      <c r="B1221">
        <v>-91.724000000000004</v>
      </c>
      <c r="C1221">
        <v>4081</v>
      </c>
      <c r="D1221">
        <v>800000</v>
      </c>
      <c r="E1221">
        <v>449</v>
      </c>
      <c r="F1221" s="3"/>
    </row>
    <row r="1222" spans="1:10">
      <c r="A1222">
        <v>4</v>
      </c>
      <c r="B1222">
        <v>-91.611999999999995</v>
      </c>
      <c r="C1222">
        <v>4081</v>
      </c>
      <c r="D1222">
        <v>800000</v>
      </c>
      <c r="E1222">
        <v>463</v>
      </c>
      <c r="F1222" s="3"/>
    </row>
    <row r="1223" spans="1:10">
      <c r="A1223">
        <v>5</v>
      </c>
      <c r="B1223">
        <v>-91.5</v>
      </c>
      <c r="C1223">
        <v>4081</v>
      </c>
      <c r="D1223">
        <v>800000</v>
      </c>
      <c r="E1223">
        <v>482</v>
      </c>
      <c r="F1223" s="3"/>
    </row>
    <row r="1224" spans="1:10">
      <c r="A1224">
        <v>6</v>
      </c>
      <c r="B1224">
        <v>-91.394000000000005</v>
      </c>
      <c r="C1224">
        <v>4081</v>
      </c>
      <c r="D1224">
        <v>800000</v>
      </c>
      <c r="E1224">
        <v>497</v>
      </c>
      <c r="F1224" s="3">
        <v>512.08684744454138</v>
      </c>
    </row>
    <row r="1225" spans="1:10">
      <c r="A1225">
        <v>7</v>
      </c>
      <c r="B1225">
        <v>-91.281000000000006</v>
      </c>
      <c r="C1225">
        <v>4081</v>
      </c>
      <c r="D1225">
        <v>800000</v>
      </c>
      <c r="E1225">
        <v>515</v>
      </c>
      <c r="F1225" s="3">
        <v>517.90123080784167</v>
      </c>
    </row>
    <row r="1226" spans="1:10">
      <c r="A1226">
        <v>8</v>
      </c>
      <c r="B1226">
        <v>-91.165000000000006</v>
      </c>
      <c r="C1226">
        <v>4081</v>
      </c>
      <c r="D1226">
        <v>800000</v>
      </c>
      <c r="E1226">
        <v>552</v>
      </c>
      <c r="F1226" s="3">
        <v>525.77063071560337</v>
      </c>
    </row>
    <row r="1227" spans="1:10">
      <c r="A1227">
        <v>9</v>
      </c>
      <c r="B1227">
        <v>-91.049000000000007</v>
      </c>
      <c r="C1227">
        <v>4081</v>
      </c>
      <c r="D1227">
        <v>800000</v>
      </c>
      <c r="E1227">
        <v>525</v>
      </c>
      <c r="F1227" s="3">
        <v>536.76429583700053</v>
      </c>
    </row>
    <row r="1228" spans="1:10">
      <c r="A1228">
        <v>10</v>
      </c>
      <c r="B1228">
        <v>-90.933999999999997</v>
      </c>
      <c r="C1228">
        <v>4081</v>
      </c>
      <c r="D1228">
        <v>800000</v>
      </c>
      <c r="E1228">
        <v>581</v>
      </c>
      <c r="F1228" s="3">
        <v>552.19463183168716</v>
      </c>
    </row>
    <row r="1229" spans="1:10">
      <c r="A1229">
        <v>11</v>
      </c>
      <c r="B1229">
        <v>-90.823999999999998</v>
      </c>
      <c r="C1229">
        <v>4081</v>
      </c>
      <c r="D1229">
        <v>800000</v>
      </c>
      <c r="E1229">
        <v>563</v>
      </c>
      <c r="F1229" s="3">
        <v>572.46577619113305</v>
      </c>
    </row>
    <row r="1230" spans="1:10">
      <c r="A1230">
        <v>12</v>
      </c>
      <c r="B1230">
        <v>-90.709000000000003</v>
      </c>
      <c r="C1230">
        <v>4081</v>
      </c>
      <c r="D1230">
        <v>800000</v>
      </c>
      <c r="E1230">
        <v>583</v>
      </c>
      <c r="F1230" s="3">
        <v>600.23624136802641</v>
      </c>
    </row>
    <row r="1231" spans="1:10">
      <c r="A1231">
        <v>13</v>
      </c>
      <c r="B1231">
        <v>-90.594999999999999</v>
      </c>
      <c r="C1231">
        <v>4081</v>
      </c>
      <c r="D1231">
        <v>800000</v>
      </c>
      <c r="E1231">
        <v>620</v>
      </c>
      <c r="F1231" s="3">
        <v>634.08292865343333</v>
      </c>
    </row>
    <row r="1232" spans="1:10">
      <c r="A1232">
        <v>14</v>
      </c>
      <c r="B1232">
        <v>-90.486999999999995</v>
      </c>
      <c r="C1232">
        <v>4081</v>
      </c>
      <c r="D1232">
        <v>800000</v>
      </c>
      <c r="E1232">
        <v>696</v>
      </c>
      <c r="F1232" s="3">
        <v>670.18358303591242</v>
      </c>
    </row>
    <row r="1233" spans="1:6">
      <c r="A1233">
        <v>15</v>
      </c>
      <c r="B1233">
        <v>-90.372</v>
      </c>
      <c r="C1233">
        <v>4081</v>
      </c>
      <c r="D1233">
        <v>800000</v>
      </c>
      <c r="E1233">
        <v>726</v>
      </c>
      <c r="F1233" s="3">
        <v>709.33822350196613</v>
      </c>
    </row>
    <row r="1234" spans="1:6">
      <c r="A1234">
        <v>16</v>
      </c>
      <c r="B1234">
        <v>-90.256</v>
      </c>
      <c r="C1234">
        <v>4081</v>
      </c>
      <c r="D1234">
        <v>800000</v>
      </c>
      <c r="E1234">
        <v>696</v>
      </c>
      <c r="F1234" s="3">
        <v>744.48748302574484</v>
      </c>
    </row>
    <row r="1235" spans="1:6">
      <c r="A1235">
        <v>17</v>
      </c>
      <c r="B1235">
        <v>-90.14</v>
      </c>
      <c r="C1235">
        <v>4081</v>
      </c>
      <c r="D1235">
        <v>800000</v>
      </c>
      <c r="E1235">
        <v>791</v>
      </c>
      <c r="F1235" s="3">
        <v>769.84654348126287</v>
      </c>
    </row>
    <row r="1236" spans="1:6">
      <c r="A1236">
        <v>18</v>
      </c>
      <c r="B1236">
        <v>-90.025000000000006</v>
      </c>
      <c r="C1236">
        <v>4081</v>
      </c>
      <c r="D1236">
        <v>800000</v>
      </c>
      <c r="E1236">
        <v>808</v>
      </c>
      <c r="F1236" s="3">
        <v>781.25651362981228</v>
      </c>
    </row>
    <row r="1237" spans="1:6">
      <c r="A1237">
        <v>19</v>
      </c>
      <c r="B1237">
        <v>-89.918999999999997</v>
      </c>
      <c r="C1237">
        <v>4081</v>
      </c>
      <c r="D1237">
        <v>800000</v>
      </c>
      <c r="E1237">
        <v>785</v>
      </c>
      <c r="F1237" s="3">
        <v>778.31687070682744</v>
      </c>
    </row>
    <row r="1238" spans="1:6">
      <c r="A1238">
        <v>20</v>
      </c>
      <c r="B1238">
        <v>-89.805999999999997</v>
      </c>
      <c r="C1238">
        <v>4081</v>
      </c>
      <c r="D1238">
        <v>800000</v>
      </c>
      <c r="E1238">
        <v>744</v>
      </c>
      <c r="F1238" s="3">
        <v>762.22345685490052</v>
      </c>
    </row>
    <row r="1239" spans="1:6">
      <c r="A1239">
        <v>21</v>
      </c>
      <c r="B1239">
        <v>-89.691000000000003</v>
      </c>
      <c r="C1239">
        <v>4081</v>
      </c>
      <c r="D1239">
        <v>800000</v>
      </c>
      <c r="E1239">
        <v>746</v>
      </c>
      <c r="F1239" s="3">
        <v>735.85499609794374</v>
      </c>
    </row>
    <row r="1240" spans="1:6">
      <c r="A1240">
        <v>22</v>
      </c>
      <c r="B1240">
        <v>-89.576999999999998</v>
      </c>
      <c r="C1240">
        <v>4081</v>
      </c>
      <c r="D1240">
        <v>800000</v>
      </c>
      <c r="E1240">
        <v>661</v>
      </c>
      <c r="F1240" s="3">
        <v>704.90385257522576</v>
      </c>
    </row>
    <row r="1241" spans="1:6">
      <c r="A1241">
        <v>23</v>
      </c>
      <c r="B1241">
        <v>-89.457999999999998</v>
      </c>
      <c r="C1241">
        <v>4081</v>
      </c>
      <c r="D1241">
        <v>800000</v>
      </c>
      <c r="E1241">
        <v>700</v>
      </c>
      <c r="F1241" s="3">
        <v>672.95951837115445</v>
      </c>
    </row>
    <row r="1242" spans="1:6">
      <c r="A1242">
        <v>24</v>
      </c>
      <c r="B1242">
        <v>-89.341999999999999</v>
      </c>
      <c r="C1242">
        <v>4081</v>
      </c>
      <c r="D1242">
        <v>800000</v>
      </c>
      <c r="E1242">
        <v>648</v>
      </c>
      <c r="F1242" s="3">
        <v>646.2472394743462</v>
      </c>
    </row>
    <row r="1243" spans="1:6">
      <c r="A1243">
        <v>25</v>
      </c>
      <c r="B1243">
        <v>-89.234999999999999</v>
      </c>
      <c r="C1243">
        <v>4081</v>
      </c>
      <c r="D1243">
        <v>800000</v>
      </c>
      <c r="E1243">
        <v>629</v>
      </c>
      <c r="F1243" s="3">
        <v>627.3555130334347</v>
      </c>
    </row>
    <row r="1244" spans="1:6">
      <c r="A1244">
        <v>26</v>
      </c>
      <c r="B1244">
        <v>-89.13</v>
      </c>
      <c r="C1244">
        <v>4081</v>
      </c>
      <c r="D1244">
        <v>800000</v>
      </c>
      <c r="E1244">
        <v>654</v>
      </c>
      <c r="F1244" s="3">
        <v>614.50284999768598</v>
      </c>
    </row>
    <row r="1245" spans="1:6">
      <c r="A1245">
        <v>27</v>
      </c>
      <c r="B1245">
        <v>-89.016000000000005</v>
      </c>
      <c r="C1245">
        <v>4081</v>
      </c>
      <c r="D1245">
        <v>800000</v>
      </c>
      <c r="E1245">
        <v>582</v>
      </c>
      <c r="F1245" s="3">
        <v>606.22842547453956</v>
      </c>
    </row>
    <row r="1246" spans="1:6">
      <c r="A1246">
        <v>28</v>
      </c>
      <c r="B1246">
        <v>-88.896000000000001</v>
      </c>
      <c r="C1246">
        <v>4081</v>
      </c>
      <c r="D1246">
        <v>800000</v>
      </c>
      <c r="E1246">
        <v>604</v>
      </c>
      <c r="F1246" s="3">
        <v>602.48179384472348</v>
      </c>
    </row>
    <row r="1247" spans="1:6">
      <c r="A1247">
        <v>29</v>
      </c>
      <c r="B1247">
        <v>-88.790999999999997</v>
      </c>
      <c r="C1247">
        <v>4081</v>
      </c>
      <c r="D1247">
        <v>800000</v>
      </c>
      <c r="E1247">
        <v>591</v>
      </c>
      <c r="F1247" s="3">
        <v>602.1064755237835</v>
      </c>
    </row>
    <row r="1248" spans="1:6">
      <c r="A1248">
        <v>30</v>
      </c>
      <c r="B1248">
        <v>-88.671999999999997</v>
      </c>
      <c r="C1248">
        <v>4081</v>
      </c>
      <c r="D1248">
        <v>800000</v>
      </c>
      <c r="E1248">
        <v>595</v>
      </c>
      <c r="F1248" s="3">
        <v>603.72883555880435</v>
      </c>
    </row>
    <row r="1249" spans="1:6">
      <c r="A1249">
        <v>31</v>
      </c>
      <c r="B1249">
        <v>-88.56</v>
      </c>
      <c r="C1249">
        <v>4081</v>
      </c>
      <c r="D1249">
        <v>800000</v>
      </c>
      <c r="E1249">
        <v>617</v>
      </c>
      <c r="F1249" s="3">
        <v>606.4055707864984</v>
      </c>
    </row>
    <row r="1250" spans="1:6">
      <c r="A1250">
        <v>32</v>
      </c>
      <c r="B1250">
        <v>-88.451999999999998</v>
      </c>
      <c r="C1250">
        <v>4081</v>
      </c>
      <c r="D1250">
        <v>800000</v>
      </c>
      <c r="E1250">
        <v>677</v>
      </c>
      <c r="F1250" s="3"/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123</v>
      </c>
      <c r="B1268" t="s">
        <v>102</v>
      </c>
      <c r="C1268" t="s">
        <v>105</v>
      </c>
      <c r="D1268" t="s">
        <v>122</v>
      </c>
      <c r="E1268" t="s">
        <v>121</v>
      </c>
      <c r="F1268" t="s">
        <v>142</v>
      </c>
    </row>
    <row r="1269" spans="1:10">
      <c r="A1269">
        <v>1</v>
      </c>
      <c r="B1269">
        <v>-91.947999999999993</v>
      </c>
      <c r="C1269">
        <v>4091</v>
      </c>
      <c r="D1269">
        <v>800000</v>
      </c>
      <c r="E1269">
        <v>467</v>
      </c>
      <c r="F1269" s="3"/>
      <c r="J1269" t="s">
        <v>178</v>
      </c>
    </row>
    <row r="1270" spans="1:10">
      <c r="A1270">
        <v>2</v>
      </c>
      <c r="B1270">
        <v>-91.838999999999999</v>
      </c>
      <c r="C1270">
        <v>4091</v>
      </c>
      <c r="D1270">
        <v>800000</v>
      </c>
      <c r="E1270">
        <v>424</v>
      </c>
      <c r="F1270" s="3"/>
    </row>
    <row r="1271" spans="1:10">
      <c r="A1271">
        <v>3</v>
      </c>
      <c r="B1271">
        <v>-91.724000000000004</v>
      </c>
      <c r="C1271">
        <v>4091</v>
      </c>
      <c r="D1271">
        <v>800000</v>
      </c>
      <c r="E1271">
        <v>457</v>
      </c>
      <c r="F1271" s="3"/>
    </row>
    <row r="1272" spans="1:10">
      <c r="A1272">
        <v>4</v>
      </c>
      <c r="B1272">
        <v>-91.611999999999995</v>
      </c>
      <c r="C1272">
        <v>4091</v>
      </c>
      <c r="D1272">
        <v>800000</v>
      </c>
      <c r="E1272">
        <v>471</v>
      </c>
      <c r="F1272" s="3"/>
    </row>
    <row r="1273" spans="1:10">
      <c r="A1273">
        <v>5</v>
      </c>
      <c r="B1273">
        <v>-91.5</v>
      </c>
      <c r="C1273">
        <v>4091</v>
      </c>
      <c r="D1273">
        <v>800000</v>
      </c>
      <c r="E1273">
        <v>494</v>
      </c>
      <c r="F1273" s="3"/>
    </row>
    <row r="1274" spans="1:10">
      <c r="A1274">
        <v>6</v>
      </c>
      <c r="B1274">
        <v>-91.394000000000005</v>
      </c>
      <c r="C1274">
        <v>4091</v>
      </c>
      <c r="D1274">
        <v>800000</v>
      </c>
      <c r="E1274">
        <v>515</v>
      </c>
      <c r="F1274" s="3">
        <v>512.19184172528401</v>
      </c>
    </row>
    <row r="1275" spans="1:10">
      <c r="A1275">
        <v>7</v>
      </c>
      <c r="B1275">
        <v>-91.281000000000006</v>
      </c>
      <c r="C1275">
        <v>4091</v>
      </c>
      <c r="D1275">
        <v>800000</v>
      </c>
      <c r="E1275">
        <v>528</v>
      </c>
      <c r="F1275" s="3">
        <v>520.15113884323239</v>
      </c>
    </row>
    <row r="1276" spans="1:10">
      <c r="A1276">
        <v>8</v>
      </c>
      <c r="B1276">
        <v>-91.165000000000006</v>
      </c>
      <c r="C1276">
        <v>4091</v>
      </c>
      <c r="D1276">
        <v>800000</v>
      </c>
      <c r="E1276">
        <v>521</v>
      </c>
      <c r="F1276" s="3">
        <v>530.78533341933371</v>
      </c>
    </row>
    <row r="1277" spans="1:10">
      <c r="A1277">
        <v>9</v>
      </c>
      <c r="B1277">
        <v>-91.049000000000007</v>
      </c>
      <c r="C1277">
        <v>4091</v>
      </c>
      <c r="D1277">
        <v>800000</v>
      </c>
      <c r="E1277">
        <v>528</v>
      </c>
      <c r="F1277" s="3">
        <v>545.14950502318095</v>
      </c>
    </row>
    <row r="1278" spans="1:10">
      <c r="A1278">
        <v>10</v>
      </c>
      <c r="B1278">
        <v>-90.933999999999997</v>
      </c>
      <c r="C1278">
        <v>4091</v>
      </c>
      <c r="D1278">
        <v>800000</v>
      </c>
      <c r="E1278">
        <v>559</v>
      </c>
      <c r="F1278" s="3">
        <v>564.33132357116972</v>
      </c>
    </row>
    <row r="1279" spans="1:10">
      <c r="A1279">
        <v>11</v>
      </c>
      <c r="B1279">
        <v>-90.823999999999998</v>
      </c>
      <c r="C1279">
        <v>4091</v>
      </c>
      <c r="D1279">
        <v>800000</v>
      </c>
      <c r="E1279">
        <v>616</v>
      </c>
      <c r="F1279" s="3">
        <v>588.0976342454702</v>
      </c>
    </row>
    <row r="1280" spans="1:10">
      <c r="A1280">
        <v>12</v>
      </c>
      <c r="B1280">
        <v>-90.709000000000003</v>
      </c>
      <c r="C1280">
        <v>4091</v>
      </c>
      <c r="D1280">
        <v>800000</v>
      </c>
      <c r="E1280">
        <v>631</v>
      </c>
      <c r="F1280" s="3">
        <v>618.59289696186875</v>
      </c>
    </row>
    <row r="1281" spans="1:6">
      <c r="A1281">
        <v>13</v>
      </c>
      <c r="B1281">
        <v>-90.594999999999999</v>
      </c>
      <c r="C1281">
        <v>4091</v>
      </c>
      <c r="D1281">
        <v>800000</v>
      </c>
      <c r="E1281">
        <v>678</v>
      </c>
      <c r="F1281" s="3">
        <v>653.16553076751711</v>
      </c>
    </row>
    <row r="1282" spans="1:6">
      <c r="A1282">
        <v>14</v>
      </c>
      <c r="B1282">
        <v>-90.486999999999995</v>
      </c>
      <c r="C1282">
        <v>4091</v>
      </c>
      <c r="D1282">
        <v>800000</v>
      </c>
      <c r="E1282">
        <v>631</v>
      </c>
      <c r="F1282" s="3">
        <v>687.28818095201416</v>
      </c>
    </row>
    <row r="1283" spans="1:6">
      <c r="A1283">
        <v>15</v>
      </c>
      <c r="B1283">
        <v>-90.372</v>
      </c>
      <c r="C1283">
        <v>4091</v>
      </c>
      <c r="D1283">
        <v>800000</v>
      </c>
      <c r="E1283">
        <v>746</v>
      </c>
      <c r="F1283" s="3">
        <v>721.07081926658145</v>
      </c>
    </row>
    <row r="1284" spans="1:6">
      <c r="A1284">
        <v>16</v>
      </c>
      <c r="B1284">
        <v>-90.256</v>
      </c>
      <c r="C1284">
        <v>4091</v>
      </c>
      <c r="D1284">
        <v>800000</v>
      </c>
      <c r="E1284">
        <v>747</v>
      </c>
      <c r="F1284" s="3">
        <v>747.82156669280175</v>
      </c>
    </row>
    <row r="1285" spans="1:6">
      <c r="A1285">
        <v>17</v>
      </c>
      <c r="B1285">
        <v>-90.14</v>
      </c>
      <c r="C1285">
        <v>4091</v>
      </c>
      <c r="D1285">
        <v>800000</v>
      </c>
      <c r="E1285">
        <v>732</v>
      </c>
      <c r="F1285" s="3">
        <v>763.20707651805162</v>
      </c>
    </row>
    <row r="1286" spans="1:6">
      <c r="A1286">
        <v>18</v>
      </c>
      <c r="B1286">
        <v>-90.025000000000006</v>
      </c>
      <c r="C1286">
        <v>4091</v>
      </c>
      <c r="D1286">
        <v>800000</v>
      </c>
      <c r="E1286">
        <v>805</v>
      </c>
      <c r="F1286" s="3">
        <v>765.23807706557727</v>
      </c>
    </row>
    <row r="1287" spans="1:6">
      <c r="A1287">
        <v>19</v>
      </c>
      <c r="B1287">
        <v>-89.918999999999997</v>
      </c>
      <c r="C1287">
        <v>4091</v>
      </c>
      <c r="D1287">
        <v>800000</v>
      </c>
      <c r="E1287">
        <v>763</v>
      </c>
      <c r="F1287" s="3">
        <v>755.91074366908947</v>
      </c>
    </row>
    <row r="1288" spans="1:6">
      <c r="A1288">
        <v>20</v>
      </c>
      <c r="B1288">
        <v>-89.805999999999997</v>
      </c>
      <c r="C1288">
        <v>4091</v>
      </c>
      <c r="D1288">
        <v>800000</v>
      </c>
      <c r="E1288">
        <v>709</v>
      </c>
      <c r="F1288" s="3">
        <v>736.74103620051574</v>
      </c>
    </row>
    <row r="1289" spans="1:6">
      <c r="A1289">
        <v>21</v>
      </c>
      <c r="B1289">
        <v>-89.691000000000003</v>
      </c>
      <c r="C1289">
        <v>4091</v>
      </c>
      <c r="D1289">
        <v>800000</v>
      </c>
      <c r="E1289">
        <v>739</v>
      </c>
      <c r="F1289" s="3">
        <v>711.63977527706606</v>
      </c>
    </row>
    <row r="1290" spans="1:6">
      <c r="A1290">
        <v>22</v>
      </c>
      <c r="B1290">
        <v>-89.576999999999998</v>
      </c>
      <c r="C1290">
        <v>4091</v>
      </c>
      <c r="D1290">
        <v>800000</v>
      </c>
      <c r="E1290">
        <v>696</v>
      </c>
      <c r="F1290" s="3">
        <v>685.73417925703268</v>
      </c>
    </row>
    <row r="1291" spans="1:6">
      <c r="A1291">
        <v>23</v>
      </c>
      <c r="B1291">
        <v>-89.457999999999998</v>
      </c>
      <c r="C1291">
        <v>4091</v>
      </c>
      <c r="D1291">
        <v>800000</v>
      </c>
      <c r="E1291">
        <v>648</v>
      </c>
      <c r="F1291" s="3">
        <v>661.64530792949904</v>
      </c>
    </row>
    <row r="1292" spans="1:6">
      <c r="A1292">
        <v>24</v>
      </c>
      <c r="B1292">
        <v>-89.341999999999999</v>
      </c>
      <c r="C1292">
        <v>4091</v>
      </c>
      <c r="D1292">
        <v>800000</v>
      </c>
      <c r="E1292">
        <v>629</v>
      </c>
      <c r="F1292" s="3">
        <v>643.4869491381528</v>
      </c>
    </row>
    <row r="1293" spans="1:6">
      <c r="A1293">
        <v>25</v>
      </c>
      <c r="B1293">
        <v>-89.234999999999999</v>
      </c>
      <c r="C1293">
        <v>4091</v>
      </c>
      <c r="D1293">
        <v>800000</v>
      </c>
      <c r="E1293">
        <v>604</v>
      </c>
      <c r="F1293" s="3">
        <v>632.0828389991284</v>
      </c>
    </row>
    <row r="1294" spans="1:6">
      <c r="A1294">
        <v>26</v>
      </c>
      <c r="B1294">
        <v>-89.13</v>
      </c>
      <c r="C1294">
        <v>4091</v>
      </c>
      <c r="D1294">
        <v>800000</v>
      </c>
      <c r="E1294">
        <v>650</v>
      </c>
      <c r="F1294" s="3">
        <v>625.54277192128507</v>
      </c>
    </row>
    <row r="1295" spans="1:6">
      <c r="A1295">
        <v>27</v>
      </c>
      <c r="B1295">
        <v>-89.016000000000005</v>
      </c>
      <c r="C1295">
        <v>4091</v>
      </c>
      <c r="D1295">
        <v>800000</v>
      </c>
      <c r="E1295">
        <v>660</v>
      </c>
      <c r="F1295" s="3">
        <v>622.69269806949194</v>
      </c>
    </row>
    <row r="1296" spans="1:6">
      <c r="A1296">
        <v>28</v>
      </c>
      <c r="B1296">
        <v>-88.896000000000001</v>
      </c>
      <c r="C1296">
        <v>4091</v>
      </c>
      <c r="D1296">
        <v>800000</v>
      </c>
      <c r="E1296">
        <v>597</v>
      </c>
      <c r="F1296" s="3">
        <v>623.14480918877621</v>
      </c>
    </row>
    <row r="1297" spans="1:6">
      <c r="A1297">
        <v>29</v>
      </c>
      <c r="B1297">
        <v>-88.790999999999997</v>
      </c>
      <c r="C1297">
        <v>4091</v>
      </c>
      <c r="D1297">
        <v>800000</v>
      </c>
      <c r="E1297">
        <v>628</v>
      </c>
      <c r="F1297" s="3">
        <v>625.43600052728743</v>
      </c>
    </row>
    <row r="1298" spans="1:6">
      <c r="A1298">
        <v>30</v>
      </c>
      <c r="B1298">
        <v>-88.671999999999997</v>
      </c>
      <c r="C1298">
        <v>4091</v>
      </c>
      <c r="D1298">
        <v>800000</v>
      </c>
      <c r="E1298">
        <v>626</v>
      </c>
      <c r="F1298" s="3">
        <v>629.29621446454712</v>
      </c>
    </row>
    <row r="1299" spans="1:6">
      <c r="A1299">
        <v>31</v>
      </c>
      <c r="B1299">
        <v>-88.56</v>
      </c>
      <c r="C1299">
        <v>4091</v>
      </c>
      <c r="D1299">
        <v>800000</v>
      </c>
      <c r="E1299">
        <v>639</v>
      </c>
      <c r="F1299" s="3">
        <v>633.6043050524022</v>
      </c>
    </row>
    <row r="1300" spans="1:6">
      <c r="A1300">
        <v>32</v>
      </c>
      <c r="B1300">
        <v>-88.451999999999998</v>
      </c>
      <c r="C1300">
        <v>4091</v>
      </c>
      <c r="D1300">
        <v>800000</v>
      </c>
      <c r="E1300">
        <v>648</v>
      </c>
      <c r="F1300" s="3"/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123</v>
      </c>
      <c r="B1318" t="s">
        <v>102</v>
      </c>
      <c r="C1318" t="s">
        <v>105</v>
      </c>
      <c r="D1318" t="s">
        <v>122</v>
      </c>
      <c r="E1318" t="s">
        <v>121</v>
      </c>
      <c r="F1318" t="s">
        <v>142</v>
      </c>
    </row>
    <row r="1319" spans="1:10">
      <c r="A1319">
        <v>1</v>
      </c>
      <c r="B1319">
        <v>-91.947999999999993</v>
      </c>
      <c r="C1319">
        <v>4103</v>
      </c>
      <c r="D1319">
        <v>800000</v>
      </c>
      <c r="E1319">
        <v>414</v>
      </c>
      <c r="F1319" s="3"/>
      <c r="J1319" t="s">
        <v>179</v>
      </c>
    </row>
    <row r="1320" spans="1:10">
      <c r="A1320">
        <v>2</v>
      </c>
      <c r="B1320">
        <v>-91.838999999999999</v>
      </c>
      <c r="C1320">
        <v>4103</v>
      </c>
      <c r="D1320">
        <v>800000</v>
      </c>
      <c r="E1320">
        <v>455</v>
      </c>
      <c r="F1320" s="3"/>
    </row>
    <row r="1321" spans="1:10">
      <c r="A1321">
        <v>3</v>
      </c>
      <c r="B1321">
        <v>-91.724000000000004</v>
      </c>
      <c r="C1321">
        <v>4103</v>
      </c>
      <c r="D1321">
        <v>800000</v>
      </c>
      <c r="E1321">
        <v>440</v>
      </c>
      <c r="F1321" s="3"/>
    </row>
    <row r="1322" spans="1:10">
      <c r="A1322">
        <v>4</v>
      </c>
      <c r="B1322">
        <v>-91.611999999999995</v>
      </c>
      <c r="C1322">
        <v>4103</v>
      </c>
      <c r="D1322">
        <v>800000</v>
      </c>
      <c r="E1322">
        <v>487</v>
      </c>
      <c r="F1322" s="3"/>
    </row>
    <row r="1323" spans="1:10">
      <c r="A1323">
        <v>5</v>
      </c>
      <c r="B1323">
        <v>-91.5</v>
      </c>
      <c r="C1323">
        <v>4103</v>
      </c>
      <c r="D1323">
        <v>800000</v>
      </c>
      <c r="E1323">
        <v>514</v>
      </c>
      <c r="F1323" s="3"/>
    </row>
    <row r="1324" spans="1:10">
      <c r="A1324">
        <v>6</v>
      </c>
      <c r="B1324">
        <v>-91.394000000000005</v>
      </c>
      <c r="C1324">
        <v>4103</v>
      </c>
      <c r="D1324">
        <v>800000</v>
      </c>
      <c r="E1324">
        <v>523</v>
      </c>
      <c r="F1324" s="3">
        <v>526.35811620835022</v>
      </c>
    </row>
    <row r="1325" spans="1:10">
      <c r="A1325">
        <v>7</v>
      </c>
      <c r="B1325">
        <v>-91.281000000000006</v>
      </c>
      <c r="C1325">
        <v>4103</v>
      </c>
      <c r="D1325">
        <v>800000</v>
      </c>
      <c r="E1325">
        <v>557</v>
      </c>
      <c r="F1325" s="3">
        <v>532.50397273298256</v>
      </c>
    </row>
    <row r="1326" spans="1:10">
      <c r="A1326">
        <v>8</v>
      </c>
      <c r="B1326">
        <v>-91.165000000000006</v>
      </c>
      <c r="C1326">
        <v>4103</v>
      </c>
      <c r="D1326">
        <v>800000</v>
      </c>
      <c r="E1326">
        <v>541</v>
      </c>
      <c r="F1326" s="3">
        <v>540.99539265755698</v>
      </c>
    </row>
    <row r="1327" spans="1:10">
      <c r="A1327">
        <v>9</v>
      </c>
      <c r="B1327">
        <v>-91.049000000000007</v>
      </c>
      <c r="C1327">
        <v>4103</v>
      </c>
      <c r="D1327">
        <v>800000</v>
      </c>
      <c r="E1327">
        <v>542</v>
      </c>
      <c r="F1327" s="3">
        <v>552.73535470629042</v>
      </c>
    </row>
    <row r="1328" spans="1:10">
      <c r="A1328">
        <v>10</v>
      </c>
      <c r="B1328">
        <v>-90.933999999999997</v>
      </c>
      <c r="C1328">
        <v>4103</v>
      </c>
      <c r="D1328">
        <v>800000</v>
      </c>
      <c r="E1328">
        <v>547</v>
      </c>
      <c r="F1328" s="3">
        <v>568.6551818111999</v>
      </c>
    </row>
    <row r="1329" spans="1:6">
      <c r="A1329">
        <v>11</v>
      </c>
      <c r="B1329">
        <v>-90.823999999999998</v>
      </c>
      <c r="C1329">
        <v>4103</v>
      </c>
      <c r="D1329">
        <v>800000</v>
      </c>
      <c r="E1329">
        <v>585</v>
      </c>
      <c r="F1329" s="3">
        <v>588.62504520370635</v>
      </c>
    </row>
    <row r="1330" spans="1:6">
      <c r="A1330">
        <v>12</v>
      </c>
      <c r="B1330">
        <v>-90.709000000000003</v>
      </c>
      <c r="C1330">
        <v>4103</v>
      </c>
      <c r="D1330">
        <v>800000</v>
      </c>
      <c r="E1330">
        <v>602</v>
      </c>
      <c r="F1330" s="3">
        <v>614.62293529921283</v>
      </c>
    </row>
    <row r="1331" spans="1:6">
      <c r="A1331">
        <v>13</v>
      </c>
      <c r="B1331">
        <v>-90.594999999999999</v>
      </c>
      <c r="C1331">
        <v>4103</v>
      </c>
      <c r="D1331">
        <v>800000</v>
      </c>
      <c r="E1331">
        <v>684</v>
      </c>
      <c r="F1331" s="3">
        <v>644.71897978608524</v>
      </c>
    </row>
    <row r="1332" spans="1:6">
      <c r="A1332">
        <v>14</v>
      </c>
      <c r="B1332">
        <v>-90.486999999999995</v>
      </c>
      <c r="C1332">
        <v>4103</v>
      </c>
      <c r="D1332">
        <v>800000</v>
      </c>
      <c r="E1332">
        <v>649</v>
      </c>
      <c r="F1332" s="3">
        <v>675.33409297413618</v>
      </c>
    </row>
    <row r="1333" spans="1:6">
      <c r="A1333">
        <v>15</v>
      </c>
      <c r="B1333">
        <v>-90.372</v>
      </c>
      <c r="C1333">
        <v>4103</v>
      </c>
      <c r="D1333">
        <v>800000</v>
      </c>
      <c r="E1333">
        <v>710</v>
      </c>
      <c r="F1333" s="3">
        <v>707.0888788215932</v>
      </c>
    </row>
    <row r="1334" spans="1:6">
      <c r="A1334">
        <v>16</v>
      </c>
      <c r="B1334">
        <v>-90.256</v>
      </c>
      <c r="C1334">
        <v>4103</v>
      </c>
      <c r="D1334">
        <v>800000</v>
      </c>
      <c r="E1334">
        <v>776</v>
      </c>
      <c r="F1334" s="3">
        <v>734.33543253783932</v>
      </c>
    </row>
    <row r="1335" spans="1:6">
      <c r="A1335">
        <v>17</v>
      </c>
      <c r="B1335">
        <v>-90.14</v>
      </c>
      <c r="C1335">
        <v>4103</v>
      </c>
      <c r="D1335">
        <v>800000</v>
      </c>
      <c r="E1335">
        <v>710</v>
      </c>
      <c r="F1335" s="3">
        <v>752.95985649437762</v>
      </c>
    </row>
    <row r="1336" spans="1:6">
      <c r="A1336">
        <v>18</v>
      </c>
      <c r="B1336">
        <v>-90.025000000000006</v>
      </c>
      <c r="C1336">
        <v>4103</v>
      </c>
      <c r="D1336">
        <v>800000</v>
      </c>
      <c r="E1336">
        <v>794</v>
      </c>
      <c r="F1336" s="3">
        <v>760.30305610288701</v>
      </c>
    </row>
    <row r="1337" spans="1:6">
      <c r="A1337">
        <v>19</v>
      </c>
      <c r="B1337">
        <v>-89.918999999999997</v>
      </c>
      <c r="C1337">
        <v>4103</v>
      </c>
      <c r="D1337">
        <v>800000</v>
      </c>
      <c r="E1337">
        <v>763</v>
      </c>
      <c r="F1337" s="3">
        <v>756.61422900064383</v>
      </c>
    </row>
    <row r="1338" spans="1:6">
      <c r="A1338">
        <v>20</v>
      </c>
      <c r="B1338">
        <v>-89.805999999999997</v>
      </c>
      <c r="C1338">
        <v>4103</v>
      </c>
      <c r="D1338">
        <v>800000</v>
      </c>
      <c r="E1338">
        <v>733</v>
      </c>
      <c r="F1338" s="3">
        <v>742.79657513199459</v>
      </c>
    </row>
    <row r="1339" spans="1:6">
      <c r="A1339">
        <v>21</v>
      </c>
      <c r="B1339">
        <v>-89.691000000000003</v>
      </c>
      <c r="C1339">
        <v>4103</v>
      </c>
      <c r="D1339">
        <v>800000</v>
      </c>
      <c r="E1339">
        <v>707</v>
      </c>
      <c r="F1339" s="3">
        <v>721.10247551245254</v>
      </c>
    </row>
    <row r="1340" spans="1:6">
      <c r="A1340">
        <v>22</v>
      </c>
      <c r="B1340">
        <v>-89.576999999999998</v>
      </c>
      <c r="C1340">
        <v>4103</v>
      </c>
      <c r="D1340">
        <v>800000</v>
      </c>
      <c r="E1340">
        <v>678</v>
      </c>
      <c r="F1340" s="3">
        <v>695.77254325514616</v>
      </c>
    </row>
    <row r="1341" spans="1:6">
      <c r="A1341">
        <v>23</v>
      </c>
      <c r="B1341">
        <v>-89.457999999999998</v>
      </c>
      <c r="C1341">
        <v>4103</v>
      </c>
      <c r="D1341">
        <v>800000</v>
      </c>
      <c r="E1341">
        <v>679</v>
      </c>
      <c r="F1341" s="3">
        <v>669.31528955441422</v>
      </c>
    </row>
    <row r="1342" spans="1:6">
      <c r="A1342">
        <v>24</v>
      </c>
      <c r="B1342">
        <v>-89.341999999999999</v>
      </c>
      <c r="C1342">
        <v>4103</v>
      </c>
      <c r="D1342">
        <v>800000</v>
      </c>
      <c r="E1342">
        <v>624</v>
      </c>
      <c r="F1342" s="3">
        <v>646.62766746880686</v>
      </c>
    </row>
    <row r="1343" spans="1:6">
      <c r="A1343">
        <v>25</v>
      </c>
      <c r="B1343">
        <v>-89.234999999999999</v>
      </c>
      <c r="C1343">
        <v>4103</v>
      </c>
      <c r="D1343">
        <v>800000</v>
      </c>
      <c r="E1343">
        <v>679</v>
      </c>
      <c r="F1343" s="3">
        <v>629.9924869862557</v>
      </c>
    </row>
    <row r="1344" spans="1:6">
      <c r="A1344">
        <v>26</v>
      </c>
      <c r="B1344">
        <v>-89.13</v>
      </c>
      <c r="C1344">
        <v>4103</v>
      </c>
      <c r="D1344">
        <v>800000</v>
      </c>
      <c r="E1344">
        <v>611</v>
      </c>
      <c r="F1344" s="3">
        <v>618.11483931051202</v>
      </c>
    </row>
    <row r="1345" spans="1:6">
      <c r="A1345">
        <v>27</v>
      </c>
      <c r="B1345">
        <v>-89.016000000000005</v>
      </c>
      <c r="C1345">
        <v>4103</v>
      </c>
      <c r="D1345">
        <v>800000</v>
      </c>
      <c r="E1345">
        <v>637</v>
      </c>
      <c r="F1345" s="3">
        <v>609.87748511082259</v>
      </c>
    </row>
    <row r="1346" spans="1:6">
      <c r="A1346">
        <v>28</v>
      </c>
      <c r="B1346">
        <v>-88.896000000000001</v>
      </c>
      <c r="C1346">
        <v>4103</v>
      </c>
      <c r="D1346">
        <v>800000</v>
      </c>
      <c r="E1346">
        <v>605</v>
      </c>
      <c r="F1346" s="3">
        <v>605.50484723698685</v>
      </c>
    </row>
    <row r="1347" spans="1:6">
      <c r="A1347">
        <v>29</v>
      </c>
      <c r="B1347">
        <v>-88.790999999999997</v>
      </c>
      <c r="C1347">
        <v>4103</v>
      </c>
      <c r="D1347">
        <v>800000</v>
      </c>
      <c r="E1347">
        <v>631</v>
      </c>
      <c r="F1347" s="3">
        <v>604.35167913997827</v>
      </c>
    </row>
    <row r="1348" spans="1:6">
      <c r="A1348">
        <v>30</v>
      </c>
      <c r="B1348">
        <v>-88.671999999999997</v>
      </c>
      <c r="C1348">
        <v>4103</v>
      </c>
      <c r="D1348">
        <v>800000</v>
      </c>
      <c r="E1348">
        <v>585</v>
      </c>
      <c r="F1348" s="3">
        <v>605.06523932448965</v>
      </c>
    </row>
    <row r="1349" spans="1:6">
      <c r="A1349">
        <v>31</v>
      </c>
      <c r="B1349">
        <v>-88.56</v>
      </c>
      <c r="C1349">
        <v>4103</v>
      </c>
      <c r="D1349">
        <v>800000</v>
      </c>
      <c r="E1349">
        <v>581</v>
      </c>
      <c r="F1349" s="3">
        <v>606.95877878446584</v>
      </c>
    </row>
    <row r="1350" spans="1:6">
      <c r="A1350">
        <v>32</v>
      </c>
      <c r="B1350">
        <v>-88.451999999999998</v>
      </c>
      <c r="C1350">
        <v>4103</v>
      </c>
      <c r="D1350">
        <v>800000</v>
      </c>
      <c r="E1350">
        <v>666</v>
      </c>
      <c r="F1350" s="3"/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123</v>
      </c>
      <c r="B1368" t="s">
        <v>102</v>
      </c>
      <c r="C1368" t="s">
        <v>105</v>
      </c>
      <c r="D1368" t="s">
        <v>122</v>
      </c>
      <c r="E1368" t="s">
        <v>121</v>
      </c>
      <c r="F1368" t="s">
        <v>142</v>
      </c>
    </row>
    <row r="1369" spans="1:10">
      <c r="A1369">
        <v>1</v>
      </c>
      <c r="B1369">
        <v>-91.947999999999993</v>
      </c>
      <c r="C1369">
        <v>4128</v>
      </c>
      <c r="D1369">
        <v>800000</v>
      </c>
      <c r="E1369">
        <v>437</v>
      </c>
      <c r="F1369" s="3"/>
      <c r="J1369" t="s">
        <v>180</v>
      </c>
    </row>
    <row r="1370" spans="1:10">
      <c r="A1370">
        <v>2</v>
      </c>
      <c r="B1370">
        <v>-91.838999999999999</v>
      </c>
      <c r="C1370">
        <v>4128</v>
      </c>
      <c r="D1370">
        <v>800000</v>
      </c>
      <c r="E1370">
        <v>485</v>
      </c>
      <c r="F1370" s="3"/>
    </row>
    <row r="1371" spans="1:10">
      <c r="A1371">
        <v>3</v>
      </c>
      <c r="B1371">
        <v>-91.724000000000004</v>
      </c>
      <c r="C1371">
        <v>4128</v>
      </c>
      <c r="D1371">
        <v>800000</v>
      </c>
      <c r="E1371">
        <v>464</v>
      </c>
      <c r="F1371" s="3"/>
    </row>
    <row r="1372" spans="1:10">
      <c r="A1372">
        <v>4</v>
      </c>
      <c r="B1372">
        <v>-91.611999999999995</v>
      </c>
      <c r="C1372">
        <v>4128</v>
      </c>
      <c r="D1372">
        <v>800000</v>
      </c>
      <c r="E1372">
        <v>489</v>
      </c>
      <c r="F1372" s="3"/>
    </row>
    <row r="1373" spans="1:10">
      <c r="A1373">
        <v>5</v>
      </c>
      <c r="B1373">
        <v>-91.5</v>
      </c>
      <c r="C1373">
        <v>4128</v>
      </c>
      <c r="D1373">
        <v>800000</v>
      </c>
      <c r="E1373">
        <v>488</v>
      </c>
      <c r="F1373" s="3"/>
    </row>
    <row r="1374" spans="1:10">
      <c r="A1374">
        <v>6</v>
      </c>
      <c r="B1374">
        <v>-91.394000000000005</v>
      </c>
      <c r="C1374">
        <v>4128</v>
      </c>
      <c r="D1374">
        <v>800000</v>
      </c>
      <c r="E1374">
        <v>487</v>
      </c>
      <c r="F1374" s="3">
        <v>519.0983934104795</v>
      </c>
    </row>
    <row r="1375" spans="1:10">
      <c r="A1375">
        <v>7</v>
      </c>
      <c r="B1375">
        <v>-91.281000000000006</v>
      </c>
      <c r="C1375">
        <v>4128</v>
      </c>
      <c r="D1375">
        <v>800000</v>
      </c>
      <c r="E1375">
        <v>527</v>
      </c>
      <c r="F1375" s="3">
        <v>525.03769020728214</v>
      </c>
    </row>
    <row r="1376" spans="1:10">
      <c r="A1376">
        <v>8</v>
      </c>
      <c r="B1376">
        <v>-91.165000000000006</v>
      </c>
      <c r="C1376">
        <v>4128</v>
      </c>
      <c r="D1376">
        <v>800000</v>
      </c>
      <c r="E1376">
        <v>546</v>
      </c>
      <c r="F1376" s="3">
        <v>532.57015501897786</v>
      </c>
    </row>
    <row r="1377" spans="1:6">
      <c r="A1377">
        <v>9</v>
      </c>
      <c r="B1377">
        <v>-91.049000000000007</v>
      </c>
      <c r="C1377">
        <v>4128</v>
      </c>
      <c r="D1377">
        <v>800000</v>
      </c>
      <c r="E1377">
        <v>569</v>
      </c>
      <c r="F1377" s="3">
        <v>542.41055508667057</v>
      </c>
    </row>
    <row r="1378" spans="1:6">
      <c r="A1378">
        <v>10</v>
      </c>
      <c r="B1378">
        <v>-90.933999999999997</v>
      </c>
      <c r="C1378">
        <v>4128</v>
      </c>
      <c r="D1378">
        <v>800000</v>
      </c>
      <c r="E1378">
        <v>571</v>
      </c>
      <c r="F1378" s="3">
        <v>555.44337312879372</v>
      </c>
    </row>
    <row r="1379" spans="1:6">
      <c r="A1379">
        <v>11</v>
      </c>
      <c r="B1379">
        <v>-90.823999999999998</v>
      </c>
      <c r="C1379">
        <v>4128</v>
      </c>
      <c r="D1379">
        <v>800000</v>
      </c>
      <c r="E1379">
        <v>574</v>
      </c>
      <c r="F1379" s="3">
        <v>571.81548950088211</v>
      </c>
    </row>
    <row r="1380" spans="1:6">
      <c r="A1380">
        <v>12</v>
      </c>
      <c r="B1380">
        <v>-90.709000000000003</v>
      </c>
      <c r="C1380">
        <v>4128</v>
      </c>
      <c r="D1380">
        <v>800000</v>
      </c>
      <c r="E1380">
        <v>601</v>
      </c>
      <c r="F1380" s="3">
        <v>593.4959371690062</v>
      </c>
    </row>
    <row r="1381" spans="1:6">
      <c r="A1381">
        <v>13</v>
      </c>
      <c r="B1381">
        <v>-90.594999999999999</v>
      </c>
      <c r="C1381">
        <v>4128</v>
      </c>
      <c r="D1381">
        <v>800000</v>
      </c>
      <c r="E1381">
        <v>583</v>
      </c>
      <c r="F1381" s="3">
        <v>619.26138212153182</v>
      </c>
    </row>
    <row r="1382" spans="1:6">
      <c r="A1382">
        <v>14</v>
      </c>
      <c r="B1382">
        <v>-90.486999999999995</v>
      </c>
      <c r="C1382">
        <v>4128</v>
      </c>
      <c r="D1382">
        <v>800000</v>
      </c>
      <c r="E1382">
        <v>645</v>
      </c>
      <c r="F1382" s="3">
        <v>646.27813380679709</v>
      </c>
    </row>
    <row r="1383" spans="1:6">
      <c r="A1383">
        <v>15</v>
      </c>
      <c r="B1383">
        <v>-90.372</v>
      </c>
      <c r="C1383">
        <v>4128</v>
      </c>
      <c r="D1383">
        <v>800000</v>
      </c>
      <c r="E1383">
        <v>701</v>
      </c>
      <c r="F1383" s="3">
        <v>675.2853268651611</v>
      </c>
    </row>
    <row r="1384" spans="1:6">
      <c r="A1384">
        <v>16</v>
      </c>
      <c r="B1384">
        <v>-90.256</v>
      </c>
      <c r="C1384">
        <v>4128</v>
      </c>
      <c r="D1384">
        <v>800000</v>
      </c>
      <c r="E1384">
        <v>685</v>
      </c>
      <c r="F1384" s="3">
        <v>701.28382631904606</v>
      </c>
    </row>
    <row r="1385" spans="1:6">
      <c r="A1385">
        <v>17</v>
      </c>
      <c r="B1385">
        <v>-90.14</v>
      </c>
      <c r="C1385">
        <v>4128</v>
      </c>
      <c r="D1385">
        <v>800000</v>
      </c>
      <c r="E1385">
        <v>708</v>
      </c>
      <c r="F1385" s="3">
        <v>720.33444415502322</v>
      </c>
    </row>
    <row r="1386" spans="1:6">
      <c r="A1386">
        <v>18</v>
      </c>
      <c r="B1386">
        <v>-90.025000000000006</v>
      </c>
      <c r="C1386">
        <v>4128</v>
      </c>
      <c r="D1386">
        <v>800000</v>
      </c>
      <c r="E1386">
        <v>746</v>
      </c>
      <c r="F1386" s="3">
        <v>729.65892725384231</v>
      </c>
    </row>
    <row r="1387" spans="1:6">
      <c r="A1387">
        <v>19</v>
      </c>
      <c r="B1387">
        <v>-89.918999999999997</v>
      </c>
      <c r="C1387">
        <v>4128</v>
      </c>
      <c r="D1387">
        <v>800000</v>
      </c>
      <c r="E1387">
        <v>763</v>
      </c>
      <c r="F1387" s="3">
        <v>728.9645800942377</v>
      </c>
    </row>
    <row r="1388" spans="1:6">
      <c r="A1388">
        <v>20</v>
      </c>
      <c r="B1388">
        <v>-89.805999999999997</v>
      </c>
      <c r="C1388">
        <v>4128</v>
      </c>
      <c r="D1388">
        <v>800000</v>
      </c>
      <c r="E1388">
        <v>702</v>
      </c>
      <c r="F1388" s="3">
        <v>719.30937078635782</v>
      </c>
    </row>
    <row r="1389" spans="1:6">
      <c r="A1389">
        <v>21</v>
      </c>
      <c r="B1389">
        <v>-89.691000000000003</v>
      </c>
      <c r="C1389">
        <v>4128</v>
      </c>
      <c r="D1389">
        <v>800000</v>
      </c>
      <c r="E1389">
        <v>664</v>
      </c>
      <c r="F1389" s="3">
        <v>702.60091181751955</v>
      </c>
    </row>
    <row r="1390" spans="1:6">
      <c r="A1390">
        <v>22</v>
      </c>
      <c r="B1390">
        <v>-89.576999999999998</v>
      </c>
      <c r="C1390">
        <v>4128</v>
      </c>
      <c r="D1390">
        <v>800000</v>
      </c>
      <c r="E1390">
        <v>713</v>
      </c>
      <c r="F1390" s="3">
        <v>682.68342953180047</v>
      </c>
    </row>
    <row r="1391" spans="1:6">
      <c r="A1391">
        <v>23</v>
      </c>
      <c r="B1391">
        <v>-89.457999999999998</v>
      </c>
      <c r="C1391">
        <v>4128</v>
      </c>
      <c r="D1391">
        <v>800000</v>
      </c>
      <c r="E1391">
        <v>686</v>
      </c>
      <c r="F1391" s="3">
        <v>662.06892757366279</v>
      </c>
    </row>
    <row r="1392" spans="1:6">
      <c r="A1392">
        <v>24</v>
      </c>
      <c r="B1392">
        <v>-89.341999999999999</v>
      </c>
      <c r="C1392">
        <v>4128</v>
      </c>
      <c r="D1392">
        <v>800000</v>
      </c>
      <c r="E1392">
        <v>603</v>
      </c>
      <c r="F1392" s="3">
        <v>644.95354483398421</v>
      </c>
    </row>
    <row r="1393" spans="1:6">
      <c r="A1393">
        <v>25</v>
      </c>
      <c r="B1393">
        <v>-89.234999999999999</v>
      </c>
      <c r="C1393">
        <v>4128</v>
      </c>
      <c r="D1393">
        <v>800000</v>
      </c>
      <c r="E1393">
        <v>649</v>
      </c>
      <c r="F1393" s="3">
        <v>633.09763414133329</v>
      </c>
    </row>
    <row r="1394" spans="1:6">
      <c r="A1394">
        <v>26</v>
      </c>
      <c r="B1394">
        <v>-89.13</v>
      </c>
      <c r="C1394">
        <v>4128</v>
      </c>
      <c r="D1394">
        <v>800000</v>
      </c>
      <c r="E1394">
        <v>685</v>
      </c>
      <c r="F1394" s="3">
        <v>625.39697514061743</v>
      </c>
    </row>
    <row r="1395" spans="1:6">
      <c r="A1395">
        <v>27</v>
      </c>
      <c r="B1395">
        <v>-89.016000000000005</v>
      </c>
      <c r="C1395">
        <v>4128</v>
      </c>
      <c r="D1395">
        <v>800000</v>
      </c>
      <c r="E1395">
        <v>565</v>
      </c>
      <c r="F1395" s="3">
        <v>621.01109392891692</v>
      </c>
    </row>
    <row r="1396" spans="1:6">
      <c r="A1396">
        <v>28</v>
      </c>
      <c r="B1396">
        <v>-88.896000000000001</v>
      </c>
      <c r="C1396">
        <v>4128</v>
      </c>
      <c r="D1396">
        <v>800000</v>
      </c>
      <c r="E1396">
        <v>606</v>
      </c>
      <c r="F1396" s="3">
        <v>619.91301728356439</v>
      </c>
    </row>
    <row r="1397" spans="1:6">
      <c r="A1397">
        <v>29</v>
      </c>
      <c r="B1397">
        <v>-88.790999999999997</v>
      </c>
      <c r="C1397">
        <v>4128</v>
      </c>
      <c r="D1397">
        <v>800000</v>
      </c>
      <c r="E1397">
        <v>621</v>
      </c>
      <c r="F1397" s="3">
        <v>621.04025948197545</v>
      </c>
    </row>
    <row r="1398" spans="1:6">
      <c r="A1398">
        <v>30</v>
      </c>
      <c r="B1398">
        <v>-88.671999999999997</v>
      </c>
      <c r="C1398">
        <v>4128</v>
      </c>
      <c r="D1398">
        <v>800000</v>
      </c>
      <c r="E1398">
        <v>614</v>
      </c>
      <c r="F1398" s="3">
        <v>623.81484957114674</v>
      </c>
    </row>
    <row r="1399" spans="1:6">
      <c r="A1399">
        <v>31</v>
      </c>
      <c r="B1399">
        <v>-88.56</v>
      </c>
      <c r="C1399">
        <v>4128</v>
      </c>
      <c r="D1399">
        <v>800000</v>
      </c>
      <c r="E1399">
        <v>661</v>
      </c>
      <c r="F1399" s="3">
        <v>627.28157704045952</v>
      </c>
    </row>
    <row r="1400" spans="1:6">
      <c r="A1400">
        <v>32</v>
      </c>
      <c r="B1400">
        <v>-88.451999999999998</v>
      </c>
      <c r="C1400">
        <v>4128</v>
      </c>
      <c r="D1400">
        <v>800000</v>
      </c>
      <c r="E1400">
        <v>676</v>
      </c>
      <c r="F1400" s="3"/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123</v>
      </c>
      <c r="B1418" t="s">
        <v>102</v>
      </c>
      <c r="C1418" t="s">
        <v>105</v>
      </c>
      <c r="D1418" t="s">
        <v>122</v>
      </c>
      <c r="E1418" t="s">
        <v>121</v>
      </c>
      <c r="F1418" t="s">
        <v>142</v>
      </c>
    </row>
    <row r="1419" spans="1:10">
      <c r="A1419">
        <v>1</v>
      </c>
      <c r="B1419">
        <v>-91.947999999999993</v>
      </c>
      <c r="C1419">
        <v>4106</v>
      </c>
      <c r="D1419">
        <v>800000</v>
      </c>
      <c r="E1419">
        <v>492</v>
      </c>
      <c r="F1419" s="3"/>
      <c r="J1419" t="s">
        <v>181</v>
      </c>
    </row>
    <row r="1420" spans="1:10">
      <c r="A1420">
        <v>2</v>
      </c>
      <c r="B1420">
        <v>-91.838999999999999</v>
      </c>
      <c r="C1420">
        <v>4106</v>
      </c>
      <c r="D1420">
        <v>800000</v>
      </c>
      <c r="E1420">
        <v>452</v>
      </c>
      <c r="F1420" s="3"/>
    </row>
    <row r="1421" spans="1:10">
      <c r="A1421">
        <v>3</v>
      </c>
      <c r="B1421">
        <v>-91.724000000000004</v>
      </c>
      <c r="C1421">
        <v>4106</v>
      </c>
      <c r="D1421">
        <v>800000</v>
      </c>
      <c r="E1421">
        <v>429</v>
      </c>
      <c r="F1421" s="3"/>
    </row>
    <row r="1422" spans="1:10">
      <c r="A1422">
        <v>4</v>
      </c>
      <c r="B1422">
        <v>-91.611999999999995</v>
      </c>
      <c r="C1422">
        <v>4106</v>
      </c>
      <c r="D1422">
        <v>800000</v>
      </c>
      <c r="E1422">
        <v>457</v>
      </c>
      <c r="F1422" s="3"/>
    </row>
    <row r="1423" spans="1:10">
      <c r="A1423">
        <v>5</v>
      </c>
      <c r="B1423">
        <v>-91.5</v>
      </c>
      <c r="C1423">
        <v>4106</v>
      </c>
      <c r="D1423">
        <v>800000</v>
      </c>
      <c r="E1423">
        <v>467</v>
      </c>
      <c r="F1423" s="3"/>
    </row>
    <row r="1424" spans="1:10">
      <c r="A1424">
        <v>6</v>
      </c>
      <c r="B1424">
        <v>-91.394000000000005</v>
      </c>
      <c r="C1424">
        <v>4106</v>
      </c>
      <c r="D1424">
        <v>800000</v>
      </c>
      <c r="E1424">
        <v>483</v>
      </c>
      <c r="F1424" s="3">
        <v>516.76696707304393</v>
      </c>
    </row>
    <row r="1425" spans="1:6">
      <c r="A1425">
        <v>7</v>
      </c>
      <c r="B1425">
        <v>-91.281000000000006</v>
      </c>
      <c r="C1425">
        <v>4106</v>
      </c>
      <c r="D1425">
        <v>800000</v>
      </c>
      <c r="E1425">
        <v>528</v>
      </c>
      <c r="F1425" s="3">
        <v>521.17853711804253</v>
      </c>
    </row>
    <row r="1426" spans="1:6">
      <c r="A1426">
        <v>8</v>
      </c>
      <c r="B1426">
        <v>-91.165000000000006</v>
      </c>
      <c r="C1426">
        <v>4106</v>
      </c>
      <c r="D1426">
        <v>800000</v>
      </c>
      <c r="E1426">
        <v>511</v>
      </c>
      <c r="F1426" s="3">
        <v>526.28462784998646</v>
      </c>
    </row>
    <row r="1427" spans="1:6">
      <c r="A1427">
        <v>9</v>
      </c>
      <c r="B1427">
        <v>-91.049000000000007</v>
      </c>
      <c r="C1427">
        <v>4106</v>
      </c>
      <c r="D1427">
        <v>800000</v>
      </c>
      <c r="E1427">
        <v>554</v>
      </c>
      <c r="F1427" s="3">
        <v>532.75623424518517</v>
      </c>
    </row>
    <row r="1428" spans="1:6">
      <c r="A1428">
        <v>10</v>
      </c>
      <c r="B1428">
        <v>-90.933999999999997</v>
      </c>
      <c r="C1428">
        <v>4106</v>
      </c>
      <c r="D1428">
        <v>800000</v>
      </c>
      <c r="E1428">
        <v>554</v>
      </c>
      <c r="F1428" s="3">
        <v>541.9435322489345</v>
      </c>
    </row>
    <row r="1429" spans="1:6">
      <c r="A1429">
        <v>11</v>
      </c>
      <c r="B1429">
        <v>-90.823999999999998</v>
      </c>
      <c r="C1429">
        <v>4106</v>
      </c>
      <c r="D1429">
        <v>800000</v>
      </c>
      <c r="E1429">
        <v>582</v>
      </c>
      <c r="F1429" s="3">
        <v>555.30622119277564</v>
      </c>
    </row>
    <row r="1430" spans="1:6">
      <c r="A1430">
        <v>12</v>
      </c>
      <c r="B1430">
        <v>-90.709000000000003</v>
      </c>
      <c r="C1430">
        <v>4106</v>
      </c>
      <c r="D1430">
        <v>800000</v>
      </c>
      <c r="E1430">
        <v>572</v>
      </c>
      <c r="F1430" s="3">
        <v>576.56945382728293</v>
      </c>
    </row>
    <row r="1431" spans="1:6">
      <c r="A1431">
        <v>13</v>
      </c>
      <c r="B1431">
        <v>-90.594999999999999</v>
      </c>
      <c r="C1431">
        <v>4106</v>
      </c>
      <c r="D1431">
        <v>800000</v>
      </c>
      <c r="E1431">
        <v>613</v>
      </c>
      <c r="F1431" s="3">
        <v>607.04142873279568</v>
      </c>
    </row>
    <row r="1432" spans="1:6">
      <c r="A1432">
        <v>14</v>
      </c>
      <c r="B1432">
        <v>-90.486999999999995</v>
      </c>
      <c r="C1432">
        <v>4106</v>
      </c>
      <c r="D1432">
        <v>800000</v>
      </c>
      <c r="E1432">
        <v>676</v>
      </c>
      <c r="F1432" s="3">
        <v>644.62373461679135</v>
      </c>
    </row>
    <row r="1433" spans="1:6">
      <c r="A1433">
        <v>15</v>
      </c>
      <c r="B1433">
        <v>-90.372</v>
      </c>
      <c r="C1433">
        <v>4106</v>
      </c>
      <c r="D1433">
        <v>800000</v>
      </c>
      <c r="E1433">
        <v>678</v>
      </c>
      <c r="F1433" s="3">
        <v>690.74005211168412</v>
      </c>
    </row>
    <row r="1434" spans="1:6">
      <c r="A1434">
        <v>16</v>
      </c>
      <c r="B1434">
        <v>-90.256</v>
      </c>
      <c r="C1434">
        <v>4106</v>
      </c>
      <c r="D1434">
        <v>800000</v>
      </c>
      <c r="E1434">
        <v>671</v>
      </c>
      <c r="F1434" s="3">
        <v>736.38929271312429</v>
      </c>
    </row>
    <row r="1435" spans="1:6">
      <c r="A1435">
        <v>17</v>
      </c>
      <c r="B1435">
        <v>-90.14</v>
      </c>
      <c r="C1435">
        <v>4106</v>
      </c>
      <c r="D1435">
        <v>800000</v>
      </c>
      <c r="E1435">
        <v>810</v>
      </c>
      <c r="F1435" s="3">
        <v>771.44234263524561</v>
      </c>
    </row>
    <row r="1436" spans="1:6">
      <c r="A1436">
        <v>18</v>
      </c>
      <c r="B1436">
        <v>-90.025000000000006</v>
      </c>
      <c r="C1436">
        <v>4106</v>
      </c>
      <c r="D1436">
        <v>800000</v>
      </c>
      <c r="E1436">
        <v>798</v>
      </c>
      <c r="F1436" s="3">
        <v>787.35918560641051</v>
      </c>
    </row>
    <row r="1437" spans="1:6">
      <c r="A1437">
        <v>19</v>
      </c>
      <c r="B1437">
        <v>-89.918999999999997</v>
      </c>
      <c r="C1437">
        <v>4106</v>
      </c>
      <c r="D1437">
        <v>800000</v>
      </c>
      <c r="E1437">
        <v>790</v>
      </c>
      <c r="F1437" s="3">
        <v>782.34424632622699</v>
      </c>
    </row>
    <row r="1438" spans="1:6">
      <c r="A1438">
        <v>20</v>
      </c>
      <c r="B1438">
        <v>-89.805999999999997</v>
      </c>
      <c r="C1438">
        <v>4106</v>
      </c>
      <c r="D1438">
        <v>800000</v>
      </c>
      <c r="E1438">
        <v>751</v>
      </c>
      <c r="F1438" s="3">
        <v>758.72380685370126</v>
      </c>
    </row>
    <row r="1439" spans="1:6">
      <c r="A1439">
        <v>21</v>
      </c>
      <c r="B1439">
        <v>-89.691000000000003</v>
      </c>
      <c r="C1439">
        <v>4106</v>
      </c>
      <c r="D1439">
        <v>800000</v>
      </c>
      <c r="E1439">
        <v>746</v>
      </c>
      <c r="F1439" s="3">
        <v>722.86681278452147</v>
      </c>
    </row>
    <row r="1440" spans="1:6">
      <c r="A1440">
        <v>22</v>
      </c>
      <c r="B1440">
        <v>-89.576999999999998</v>
      </c>
      <c r="C1440">
        <v>4106</v>
      </c>
      <c r="D1440">
        <v>800000</v>
      </c>
      <c r="E1440">
        <v>685</v>
      </c>
      <c r="F1440" s="3">
        <v>684.93570798209203</v>
      </c>
    </row>
    <row r="1441" spans="1:6">
      <c r="A1441">
        <v>23</v>
      </c>
      <c r="B1441">
        <v>-89.457999999999998</v>
      </c>
      <c r="C1441">
        <v>4106</v>
      </c>
      <c r="D1441">
        <v>800000</v>
      </c>
      <c r="E1441">
        <v>623</v>
      </c>
      <c r="F1441" s="3">
        <v>651.0215648263578</v>
      </c>
    </row>
    <row r="1442" spans="1:6">
      <c r="A1442">
        <v>24</v>
      </c>
      <c r="B1442">
        <v>-89.341999999999999</v>
      </c>
      <c r="C1442">
        <v>4106</v>
      </c>
      <c r="D1442">
        <v>800000</v>
      </c>
      <c r="E1442">
        <v>615</v>
      </c>
      <c r="F1442" s="3">
        <v>627.63872944195339</v>
      </c>
    </row>
    <row r="1443" spans="1:6">
      <c r="A1443">
        <v>25</v>
      </c>
      <c r="B1443">
        <v>-89.234999999999999</v>
      </c>
      <c r="C1443">
        <v>4106</v>
      </c>
      <c r="D1443">
        <v>800000</v>
      </c>
      <c r="E1443">
        <v>621</v>
      </c>
      <c r="F1443" s="3">
        <v>614.77532765995147</v>
      </c>
    </row>
    <row r="1444" spans="1:6">
      <c r="A1444">
        <v>26</v>
      </c>
      <c r="B1444">
        <v>-89.13</v>
      </c>
      <c r="C1444">
        <v>4106</v>
      </c>
      <c r="D1444">
        <v>800000</v>
      </c>
      <c r="E1444">
        <v>597</v>
      </c>
      <c r="F1444" s="3">
        <v>608.70882787725304</v>
      </c>
    </row>
    <row r="1445" spans="1:6">
      <c r="A1445">
        <v>27</v>
      </c>
      <c r="B1445">
        <v>-89.016000000000005</v>
      </c>
      <c r="C1445">
        <v>4106</v>
      </c>
      <c r="D1445">
        <v>800000</v>
      </c>
      <c r="E1445">
        <v>632</v>
      </c>
      <c r="F1445" s="3">
        <v>607.14107595770122</v>
      </c>
    </row>
    <row r="1446" spans="1:6">
      <c r="A1446">
        <v>28</v>
      </c>
      <c r="B1446">
        <v>-88.896000000000001</v>
      </c>
      <c r="C1446">
        <v>4106</v>
      </c>
      <c r="D1446">
        <v>800000</v>
      </c>
      <c r="E1446">
        <v>619</v>
      </c>
      <c r="F1446" s="3">
        <v>608.7703979175069</v>
      </c>
    </row>
    <row r="1447" spans="1:6">
      <c r="A1447">
        <v>29</v>
      </c>
      <c r="B1447">
        <v>-88.790999999999997</v>
      </c>
      <c r="C1447">
        <v>4106</v>
      </c>
      <c r="D1447">
        <v>800000</v>
      </c>
      <c r="E1447">
        <v>616</v>
      </c>
      <c r="F1447" s="3">
        <v>611.59087060331183</v>
      </c>
    </row>
    <row r="1448" spans="1:6">
      <c r="A1448">
        <v>30</v>
      </c>
      <c r="B1448">
        <v>-88.671999999999997</v>
      </c>
      <c r="C1448">
        <v>4106</v>
      </c>
      <c r="D1448">
        <v>800000</v>
      </c>
      <c r="E1448">
        <v>630</v>
      </c>
      <c r="F1448" s="3">
        <v>615.4802720332674</v>
      </c>
    </row>
    <row r="1449" spans="1:6">
      <c r="A1449">
        <v>31</v>
      </c>
      <c r="B1449">
        <v>-88.56</v>
      </c>
      <c r="C1449">
        <v>4106</v>
      </c>
      <c r="D1449">
        <v>800000</v>
      </c>
      <c r="E1449">
        <v>588</v>
      </c>
      <c r="F1449" s="3">
        <v>619.41022975539863</v>
      </c>
    </row>
    <row r="1450" spans="1:6">
      <c r="A1450">
        <v>32</v>
      </c>
      <c r="B1450">
        <v>-88.451999999999998</v>
      </c>
      <c r="C1450">
        <v>4106</v>
      </c>
      <c r="D1450">
        <v>800000</v>
      </c>
      <c r="E1450">
        <v>566</v>
      </c>
      <c r="F1450" s="3"/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123</v>
      </c>
      <c r="B1468" t="s">
        <v>102</v>
      </c>
      <c r="C1468" t="s">
        <v>105</v>
      </c>
      <c r="D1468" t="s">
        <v>122</v>
      </c>
      <c r="E1468" t="s">
        <v>121</v>
      </c>
      <c r="F1468" t="s">
        <v>142</v>
      </c>
    </row>
    <row r="1469" spans="1:10">
      <c r="A1469">
        <v>1</v>
      </c>
      <c r="B1469">
        <v>-91.947999999999993</v>
      </c>
      <c r="C1469">
        <v>4094</v>
      </c>
      <c r="D1469">
        <v>800000</v>
      </c>
      <c r="E1469">
        <v>404</v>
      </c>
      <c r="F1469" s="3"/>
      <c r="J1469" t="s">
        <v>182</v>
      </c>
    </row>
    <row r="1470" spans="1:10">
      <c r="A1470">
        <v>2</v>
      </c>
      <c r="B1470">
        <v>-91.838999999999999</v>
      </c>
      <c r="C1470">
        <v>4094</v>
      </c>
      <c r="D1470">
        <v>800000</v>
      </c>
      <c r="E1470">
        <v>397</v>
      </c>
      <c r="F1470" s="3"/>
    </row>
    <row r="1471" spans="1:10">
      <c r="A1471">
        <v>3</v>
      </c>
      <c r="B1471">
        <v>-91.724000000000004</v>
      </c>
      <c r="C1471">
        <v>4094</v>
      </c>
      <c r="D1471">
        <v>800000</v>
      </c>
      <c r="E1471">
        <v>394</v>
      </c>
      <c r="F1471" s="3"/>
    </row>
    <row r="1472" spans="1:10">
      <c r="A1472">
        <v>4</v>
      </c>
      <c r="B1472">
        <v>-91.611999999999995</v>
      </c>
      <c r="C1472">
        <v>4094</v>
      </c>
      <c r="D1472">
        <v>800000</v>
      </c>
      <c r="E1472">
        <v>471</v>
      </c>
      <c r="F1472" s="3"/>
    </row>
    <row r="1473" spans="1:6">
      <c r="A1473">
        <v>5</v>
      </c>
      <c r="B1473">
        <v>-91.5</v>
      </c>
      <c r="C1473">
        <v>4094</v>
      </c>
      <c r="D1473">
        <v>800000</v>
      </c>
      <c r="E1473">
        <v>460</v>
      </c>
      <c r="F1473" s="3"/>
    </row>
    <row r="1474" spans="1:6">
      <c r="A1474">
        <v>6</v>
      </c>
      <c r="B1474">
        <v>-91.394000000000005</v>
      </c>
      <c r="C1474">
        <v>4094</v>
      </c>
      <c r="D1474">
        <v>800000</v>
      </c>
      <c r="E1474">
        <v>532</v>
      </c>
      <c r="F1474" s="3">
        <v>522.32472321856119</v>
      </c>
    </row>
    <row r="1475" spans="1:6">
      <c r="A1475">
        <v>7</v>
      </c>
      <c r="B1475">
        <v>-91.281000000000006</v>
      </c>
      <c r="C1475">
        <v>4094</v>
      </c>
      <c r="D1475">
        <v>800000</v>
      </c>
      <c r="E1475">
        <v>543</v>
      </c>
      <c r="F1475" s="3">
        <v>526.86521786348703</v>
      </c>
    </row>
    <row r="1476" spans="1:6">
      <c r="A1476">
        <v>8</v>
      </c>
      <c r="B1476">
        <v>-91.165000000000006</v>
      </c>
      <c r="C1476">
        <v>4094</v>
      </c>
      <c r="D1476">
        <v>800000</v>
      </c>
      <c r="E1476">
        <v>521</v>
      </c>
      <c r="F1476" s="3">
        <v>532.60123547718081</v>
      </c>
    </row>
    <row r="1477" spans="1:6">
      <c r="A1477">
        <v>9</v>
      </c>
      <c r="B1477">
        <v>-91.049000000000007</v>
      </c>
      <c r="C1477">
        <v>4094</v>
      </c>
      <c r="D1477">
        <v>800000</v>
      </c>
      <c r="E1477">
        <v>532</v>
      </c>
      <c r="F1477" s="3">
        <v>540.532320961957</v>
      </c>
    </row>
    <row r="1478" spans="1:6">
      <c r="A1478">
        <v>10</v>
      </c>
      <c r="B1478">
        <v>-90.933999999999997</v>
      </c>
      <c r="C1478">
        <v>4094</v>
      </c>
      <c r="D1478">
        <v>800000</v>
      </c>
      <c r="E1478">
        <v>544</v>
      </c>
      <c r="F1478" s="3">
        <v>552.27669583287604</v>
      </c>
    </row>
    <row r="1479" spans="1:6">
      <c r="A1479">
        <v>11</v>
      </c>
      <c r="B1479">
        <v>-90.823999999999998</v>
      </c>
      <c r="C1479">
        <v>4094</v>
      </c>
      <c r="D1479">
        <v>800000</v>
      </c>
      <c r="E1479">
        <v>567</v>
      </c>
      <c r="F1479" s="3">
        <v>569.14964629078941</v>
      </c>
    </row>
    <row r="1480" spans="1:6">
      <c r="A1480">
        <v>12</v>
      </c>
      <c r="B1480">
        <v>-90.709000000000003</v>
      </c>
      <c r="C1480">
        <v>4094</v>
      </c>
      <c r="D1480">
        <v>800000</v>
      </c>
      <c r="E1480">
        <v>565</v>
      </c>
      <c r="F1480" s="3">
        <v>594.72967269233345</v>
      </c>
    </row>
    <row r="1481" spans="1:6">
      <c r="A1481">
        <v>13</v>
      </c>
      <c r="B1481">
        <v>-90.594999999999999</v>
      </c>
      <c r="C1481">
        <v>4094</v>
      </c>
      <c r="D1481">
        <v>800000</v>
      </c>
      <c r="E1481">
        <v>684</v>
      </c>
      <c r="F1481" s="3">
        <v>629.07784583732951</v>
      </c>
    </row>
    <row r="1482" spans="1:6">
      <c r="A1482">
        <v>14</v>
      </c>
      <c r="B1482">
        <v>-90.486999999999995</v>
      </c>
      <c r="C1482">
        <v>4094</v>
      </c>
      <c r="D1482">
        <v>800000</v>
      </c>
      <c r="E1482">
        <v>643</v>
      </c>
      <c r="F1482" s="3">
        <v>668.71548274276574</v>
      </c>
    </row>
    <row r="1483" spans="1:6">
      <c r="A1483">
        <v>15</v>
      </c>
      <c r="B1483">
        <v>-90.372</v>
      </c>
      <c r="C1483">
        <v>4094</v>
      </c>
      <c r="D1483">
        <v>800000</v>
      </c>
      <c r="E1483">
        <v>727</v>
      </c>
      <c r="F1483" s="3">
        <v>714.27531482398172</v>
      </c>
    </row>
    <row r="1484" spans="1:6">
      <c r="A1484">
        <v>16</v>
      </c>
      <c r="B1484">
        <v>-90.256</v>
      </c>
      <c r="C1484">
        <v>4094</v>
      </c>
      <c r="D1484">
        <v>800000</v>
      </c>
      <c r="E1484">
        <v>745</v>
      </c>
      <c r="F1484" s="3">
        <v>756.46742436841112</v>
      </c>
    </row>
    <row r="1485" spans="1:6">
      <c r="A1485">
        <v>17</v>
      </c>
      <c r="B1485">
        <v>-90.14</v>
      </c>
      <c r="C1485">
        <v>4094</v>
      </c>
      <c r="D1485">
        <v>800000</v>
      </c>
      <c r="E1485">
        <v>788</v>
      </c>
      <c r="F1485" s="3">
        <v>786.41641582908676</v>
      </c>
    </row>
    <row r="1486" spans="1:6">
      <c r="A1486">
        <v>18</v>
      </c>
      <c r="B1486">
        <v>-90.025000000000006</v>
      </c>
      <c r="C1486">
        <v>4094</v>
      </c>
      <c r="D1486">
        <v>800000</v>
      </c>
      <c r="E1486">
        <v>815</v>
      </c>
      <c r="F1486" s="3">
        <v>797.58893331013007</v>
      </c>
    </row>
    <row r="1487" spans="1:6">
      <c r="A1487">
        <v>19</v>
      </c>
      <c r="B1487">
        <v>-89.918999999999997</v>
      </c>
      <c r="C1487">
        <v>4094</v>
      </c>
      <c r="D1487">
        <v>800000</v>
      </c>
      <c r="E1487">
        <v>795</v>
      </c>
      <c r="F1487" s="3">
        <v>789.81542198693512</v>
      </c>
    </row>
    <row r="1488" spans="1:6">
      <c r="A1488">
        <v>20</v>
      </c>
      <c r="B1488">
        <v>-89.805999999999997</v>
      </c>
      <c r="C1488">
        <v>4094</v>
      </c>
      <c r="D1488">
        <v>800000</v>
      </c>
      <c r="E1488">
        <v>740</v>
      </c>
      <c r="F1488" s="3">
        <v>765.29301572340489</v>
      </c>
    </row>
    <row r="1489" spans="1:6">
      <c r="A1489">
        <v>21</v>
      </c>
      <c r="B1489">
        <v>-89.691000000000003</v>
      </c>
      <c r="C1489">
        <v>4094</v>
      </c>
      <c r="D1489">
        <v>800000</v>
      </c>
      <c r="E1489">
        <v>719</v>
      </c>
      <c r="F1489" s="3">
        <v>729.89886211652731</v>
      </c>
    </row>
    <row r="1490" spans="1:6">
      <c r="A1490">
        <v>22</v>
      </c>
      <c r="B1490">
        <v>-89.576999999999998</v>
      </c>
      <c r="C1490">
        <v>4094</v>
      </c>
      <c r="D1490">
        <v>800000</v>
      </c>
      <c r="E1490">
        <v>726</v>
      </c>
      <c r="F1490" s="3">
        <v>692.53862617955849</v>
      </c>
    </row>
    <row r="1491" spans="1:6">
      <c r="A1491">
        <v>23</v>
      </c>
      <c r="B1491">
        <v>-89.457999999999998</v>
      </c>
      <c r="C1491">
        <v>4094</v>
      </c>
      <c r="D1491">
        <v>800000</v>
      </c>
      <c r="E1491">
        <v>642</v>
      </c>
      <c r="F1491" s="3">
        <v>658.34763352740515</v>
      </c>
    </row>
    <row r="1492" spans="1:6">
      <c r="A1492">
        <v>24</v>
      </c>
      <c r="B1492">
        <v>-89.341999999999999</v>
      </c>
      <c r="C1492">
        <v>4094</v>
      </c>
      <c r="D1492">
        <v>800000</v>
      </c>
      <c r="E1492">
        <v>620</v>
      </c>
      <c r="F1492" s="3">
        <v>633.65029696032002</v>
      </c>
    </row>
    <row r="1493" spans="1:6">
      <c r="A1493">
        <v>25</v>
      </c>
      <c r="B1493">
        <v>-89.234999999999999</v>
      </c>
      <c r="C1493">
        <v>4094</v>
      </c>
      <c r="D1493">
        <v>800000</v>
      </c>
      <c r="E1493">
        <v>636</v>
      </c>
      <c r="F1493" s="3">
        <v>619.02075169018235</v>
      </c>
    </row>
    <row r="1494" spans="1:6">
      <c r="A1494">
        <v>26</v>
      </c>
      <c r="B1494">
        <v>-89.13</v>
      </c>
      <c r="C1494">
        <v>4094</v>
      </c>
      <c r="D1494">
        <v>800000</v>
      </c>
      <c r="E1494">
        <v>633</v>
      </c>
      <c r="F1494" s="3">
        <v>611.15662451945877</v>
      </c>
    </row>
    <row r="1495" spans="1:6">
      <c r="A1495">
        <v>27</v>
      </c>
      <c r="B1495">
        <v>-89.016000000000005</v>
      </c>
      <c r="C1495">
        <v>4094</v>
      </c>
      <c r="D1495">
        <v>800000</v>
      </c>
      <c r="E1495">
        <v>631</v>
      </c>
      <c r="F1495" s="3">
        <v>607.92391195932612</v>
      </c>
    </row>
    <row r="1496" spans="1:6">
      <c r="A1496">
        <v>28</v>
      </c>
      <c r="B1496">
        <v>-88.896000000000001</v>
      </c>
      <c r="C1496">
        <v>4094</v>
      </c>
      <c r="D1496">
        <v>800000</v>
      </c>
      <c r="E1496">
        <v>596</v>
      </c>
      <c r="F1496" s="3">
        <v>608.27102137823238</v>
      </c>
    </row>
    <row r="1497" spans="1:6">
      <c r="A1497">
        <v>29</v>
      </c>
      <c r="B1497">
        <v>-88.790999999999997</v>
      </c>
      <c r="C1497">
        <v>4094</v>
      </c>
      <c r="D1497">
        <v>800000</v>
      </c>
      <c r="E1497">
        <v>599</v>
      </c>
      <c r="F1497" s="3">
        <v>610.32209588707201</v>
      </c>
    </row>
    <row r="1498" spans="1:6">
      <c r="A1498">
        <v>30</v>
      </c>
      <c r="B1498">
        <v>-88.671999999999997</v>
      </c>
      <c r="C1498">
        <v>4094</v>
      </c>
      <c r="D1498">
        <v>800000</v>
      </c>
      <c r="E1498">
        <v>602</v>
      </c>
      <c r="F1498" s="3">
        <v>613.61004061751316</v>
      </c>
    </row>
    <row r="1499" spans="1:6">
      <c r="A1499">
        <v>31</v>
      </c>
      <c r="B1499">
        <v>-88.56</v>
      </c>
      <c r="C1499">
        <v>4094</v>
      </c>
      <c r="D1499">
        <v>800000</v>
      </c>
      <c r="E1499">
        <v>618</v>
      </c>
      <c r="F1499" s="3">
        <v>617.12342749517745</v>
      </c>
    </row>
    <row r="1500" spans="1:6">
      <c r="A1500">
        <v>32</v>
      </c>
      <c r="B1500">
        <v>-88.451999999999998</v>
      </c>
      <c r="C1500">
        <v>4094</v>
      </c>
      <c r="D1500">
        <v>800000</v>
      </c>
      <c r="E1500">
        <v>643</v>
      </c>
      <c r="F1500" s="3"/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123</v>
      </c>
      <c r="B1518" t="s">
        <v>102</v>
      </c>
      <c r="C1518" t="s">
        <v>105</v>
      </c>
      <c r="D1518" t="s">
        <v>122</v>
      </c>
      <c r="E1518" t="s">
        <v>121</v>
      </c>
      <c r="F1518" t="s">
        <v>142</v>
      </c>
    </row>
    <row r="1519" spans="1:10">
      <c r="A1519">
        <v>1</v>
      </c>
      <c r="B1519">
        <v>-91.947999999999993</v>
      </c>
      <c r="C1519">
        <v>3978</v>
      </c>
      <c r="D1519">
        <v>800000</v>
      </c>
      <c r="E1519">
        <v>470</v>
      </c>
      <c r="F1519" s="3"/>
      <c r="J1519" t="s">
        <v>183</v>
      </c>
    </row>
    <row r="1520" spans="1:10">
      <c r="A1520">
        <v>2</v>
      </c>
      <c r="B1520">
        <v>-91.838999999999999</v>
      </c>
      <c r="C1520">
        <v>3978</v>
      </c>
      <c r="D1520">
        <v>800000</v>
      </c>
      <c r="E1520">
        <v>414</v>
      </c>
      <c r="F1520" s="3"/>
    </row>
    <row r="1521" spans="1:6">
      <c r="A1521">
        <v>3</v>
      </c>
      <c r="B1521">
        <v>-91.724000000000004</v>
      </c>
      <c r="C1521">
        <v>3978</v>
      </c>
      <c r="D1521">
        <v>800000</v>
      </c>
      <c r="E1521">
        <v>442</v>
      </c>
      <c r="F1521" s="3"/>
    </row>
    <row r="1522" spans="1:6">
      <c r="A1522">
        <v>4</v>
      </c>
      <c r="B1522">
        <v>-91.611999999999995</v>
      </c>
      <c r="C1522">
        <v>3978</v>
      </c>
      <c r="D1522">
        <v>800000</v>
      </c>
      <c r="E1522">
        <v>458</v>
      </c>
      <c r="F1522" s="3"/>
    </row>
    <row r="1523" spans="1:6">
      <c r="A1523">
        <v>5</v>
      </c>
      <c r="B1523">
        <v>-91.5</v>
      </c>
      <c r="C1523">
        <v>3978</v>
      </c>
      <c r="D1523">
        <v>800000</v>
      </c>
      <c r="E1523">
        <v>487</v>
      </c>
      <c r="F1523" s="3"/>
    </row>
    <row r="1524" spans="1:6">
      <c r="A1524">
        <v>6</v>
      </c>
      <c r="B1524">
        <v>-91.394000000000005</v>
      </c>
      <c r="C1524">
        <v>3978</v>
      </c>
      <c r="D1524">
        <v>800000</v>
      </c>
      <c r="E1524">
        <v>516</v>
      </c>
      <c r="F1524" s="3">
        <v>544.20953217406623</v>
      </c>
    </row>
    <row r="1525" spans="1:6">
      <c r="A1525">
        <v>7</v>
      </c>
      <c r="B1525">
        <v>-91.281000000000006</v>
      </c>
      <c r="C1525">
        <v>3978</v>
      </c>
      <c r="D1525">
        <v>800000</v>
      </c>
      <c r="E1525">
        <v>539</v>
      </c>
      <c r="F1525" s="3">
        <v>547.0863478870566</v>
      </c>
    </row>
    <row r="1526" spans="1:6">
      <c r="A1526">
        <v>8</v>
      </c>
      <c r="B1526">
        <v>-91.165000000000006</v>
      </c>
      <c r="C1526">
        <v>3978</v>
      </c>
      <c r="D1526">
        <v>800000</v>
      </c>
      <c r="E1526">
        <v>547</v>
      </c>
      <c r="F1526" s="3">
        <v>550.49356788326929</v>
      </c>
    </row>
    <row r="1527" spans="1:6">
      <c r="A1527">
        <v>9</v>
      </c>
      <c r="B1527">
        <v>-91.049000000000007</v>
      </c>
      <c r="C1527">
        <v>3978</v>
      </c>
      <c r="D1527">
        <v>800000</v>
      </c>
      <c r="E1527">
        <v>587</v>
      </c>
      <c r="F1527" s="3">
        <v>555.05267686581294</v>
      </c>
    </row>
    <row r="1528" spans="1:6">
      <c r="A1528">
        <v>10</v>
      </c>
      <c r="B1528">
        <v>-90.933999999999997</v>
      </c>
      <c r="C1528">
        <v>3978</v>
      </c>
      <c r="D1528">
        <v>800000</v>
      </c>
      <c r="E1528">
        <v>562</v>
      </c>
      <c r="F1528" s="3">
        <v>562.06415283538468</v>
      </c>
    </row>
    <row r="1529" spans="1:6">
      <c r="A1529">
        <v>11</v>
      </c>
      <c r="B1529">
        <v>-90.823999999999998</v>
      </c>
      <c r="C1529">
        <v>3978</v>
      </c>
      <c r="D1529">
        <v>800000</v>
      </c>
      <c r="E1529">
        <v>603</v>
      </c>
      <c r="F1529" s="3">
        <v>573.1216399756463</v>
      </c>
    </row>
    <row r="1530" spans="1:6">
      <c r="A1530">
        <v>12</v>
      </c>
      <c r="B1530">
        <v>-90.709000000000003</v>
      </c>
      <c r="C1530">
        <v>3978</v>
      </c>
      <c r="D1530">
        <v>800000</v>
      </c>
      <c r="E1530">
        <v>590</v>
      </c>
      <c r="F1530" s="3">
        <v>591.97919014218201</v>
      </c>
    </row>
    <row r="1531" spans="1:6">
      <c r="A1531">
        <v>13</v>
      </c>
      <c r="B1531">
        <v>-90.594999999999999</v>
      </c>
      <c r="C1531">
        <v>3978</v>
      </c>
      <c r="D1531">
        <v>800000</v>
      </c>
      <c r="E1531">
        <v>633</v>
      </c>
      <c r="F1531" s="3">
        <v>620.51851763642105</v>
      </c>
    </row>
    <row r="1532" spans="1:6">
      <c r="A1532">
        <v>14</v>
      </c>
      <c r="B1532">
        <v>-90.486999999999995</v>
      </c>
      <c r="C1532">
        <v>3978</v>
      </c>
      <c r="D1532">
        <v>800000</v>
      </c>
      <c r="E1532">
        <v>625</v>
      </c>
      <c r="F1532" s="3">
        <v>657.11815276014977</v>
      </c>
    </row>
    <row r="1533" spans="1:6">
      <c r="A1533">
        <v>15</v>
      </c>
      <c r="B1533">
        <v>-90.372</v>
      </c>
      <c r="C1533">
        <v>3978</v>
      </c>
      <c r="D1533">
        <v>800000</v>
      </c>
      <c r="E1533">
        <v>696</v>
      </c>
      <c r="F1533" s="3">
        <v>703.24661622131578</v>
      </c>
    </row>
    <row r="1534" spans="1:6">
      <c r="A1534">
        <v>16</v>
      </c>
      <c r="B1534">
        <v>-90.256</v>
      </c>
      <c r="C1534">
        <v>3978</v>
      </c>
      <c r="D1534">
        <v>800000</v>
      </c>
      <c r="E1534">
        <v>775</v>
      </c>
      <c r="F1534" s="3">
        <v>749.54547130132164</v>
      </c>
    </row>
    <row r="1535" spans="1:6">
      <c r="A1535">
        <v>17</v>
      </c>
      <c r="B1535">
        <v>-90.14</v>
      </c>
      <c r="C1535">
        <v>3978</v>
      </c>
      <c r="D1535">
        <v>800000</v>
      </c>
      <c r="E1535">
        <v>763</v>
      </c>
      <c r="F1535" s="3">
        <v>784.84324675624805</v>
      </c>
    </row>
    <row r="1536" spans="1:6">
      <c r="A1536">
        <v>18</v>
      </c>
      <c r="B1536">
        <v>-90.025000000000006</v>
      </c>
      <c r="C1536">
        <v>3978</v>
      </c>
      <c r="D1536">
        <v>800000</v>
      </c>
      <c r="E1536">
        <v>837</v>
      </c>
      <c r="F1536" s="3">
        <v>799.57550863819336</v>
      </c>
    </row>
    <row r="1537" spans="1:6">
      <c r="A1537">
        <v>19</v>
      </c>
      <c r="B1537">
        <v>-89.918999999999997</v>
      </c>
      <c r="C1537">
        <v>3978</v>
      </c>
      <c r="D1537">
        <v>800000</v>
      </c>
      <c r="E1537">
        <v>780</v>
      </c>
      <c r="F1537" s="3">
        <v>791.92013404423778</v>
      </c>
    </row>
    <row r="1538" spans="1:6">
      <c r="A1538">
        <v>20</v>
      </c>
      <c r="B1538">
        <v>-89.805999999999997</v>
      </c>
      <c r="C1538">
        <v>3978</v>
      </c>
      <c r="D1538">
        <v>800000</v>
      </c>
      <c r="E1538">
        <v>755</v>
      </c>
      <c r="F1538" s="3">
        <v>764.40480661461936</v>
      </c>
    </row>
    <row r="1539" spans="1:6">
      <c r="A1539">
        <v>21</v>
      </c>
      <c r="B1539">
        <v>-89.691000000000003</v>
      </c>
      <c r="C1539">
        <v>3978</v>
      </c>
      <c r="D1539">
        <v>800000</v>
      </c>
      <c r="E1539">
        <v>717</v>
      </c>
      <c r="F1539" s="3">
        <v>724.58031796732303</v>
      </c>
    </row>
    <row r="1540" spans="1:6">
      <c r="A1540">
        <v>22</v>
      </c>
      <c r="B1540">
        <v>-89.576999999999998</v>
      </c>
      <c r="C1540">
        <v>3978</v>
      </c>
      <c r="D1540">
        <v>800000</v>
      </c>
      <c r="E1540">
        <v>686</v>
      </c>
      <c r="F1540" s="3">
        <v>683.73459565106668</v>
      </c>
    </row>
    <row r="1541" spans="1:6">
      <c r="A1541">
        <v>23</v>
      </c>
      <c r="B1541">
        <v>-89.457999999999998</v>
      </c>
      <c r="C1541">
        <v>3978</v>
      </c>
      <c r="D1541">
        <v>800000</v>
      </c>
      <c r="E1541">
        <v>669</v>
      </c>
      <c r="F1541" s="3">
        <v>648.24020052860112</v>
      </c>
    </row>
    <row r="1542" spans="1:6">
      <c r="A1542">
        <v>24</v>
      </c>
      <c r="B1542">
        <v>-89.341999999999999</v>
      </c>
      <c r="C1542">
        <v>3978</v>
      </c>
      <c r="D1542">
        <v>800000</v>
      </c>
      <c r="E1542">
        <v>612</v>
      </c>
      <c r="F1542" s="3">
        <v>624.40137022738747</v>
      </c>
    </row>
    <row r="1543" spans="1:6">
      <c r="A1543">
        <v>25</v>
      </c>
      <c r="B1543">
        <v>-89.234999999999999</v>
      </c>
      <c r="C1543">
        <v>3978</v>
      </c>
      <c r="D1543">
        <v>800000</v>
      </c>
      <c r="E1543">
        <v>605</v>
      </c>
      <c r="F1543" s="3">
        <v>611.49040385021397</v>
      </c>
    </row>
    <row r="1544" spans="1:6">
      <c r="A1544">
        <v>26</v>
      </c>
      <c r="B1544">
        <v>-89.13</v>
      </c>
      <c r="C1544">
        <v>3978</v>
      </c>
      <c r="D1544">
        <v>800000</v>
      </c>
      <c r="E1544">
        <v>616</v>
      </c>
      <c r="F1544" s="3">
        <v>605.28647993029313</v>
      </c>
    </row>
    <row r="1545" spans="1:6">
      <c r="A1545">
        <v>27</v>
      </c>
      <c r="B1545">
        <v>-89.016000000000005</v>
      </c>
      <c r="C1545">
        <v>3978</v>
      </c>
      <c r="D1545">
        <v>800000</v>
      </c>
      <c r="E1545">
        <v>582</v>
      </c>
      <c r="F1545" s="3">
        <v>603.22673736795446</v>
      </c>
    </row>
    <row r="1546" spans="1:6">
      <c r="A1546">
        <v>28</v>
      </c>
      <c r="B1546">
        <v>-88.896000000000001</v>
      </c>
      <c r="C1546">
        <v>3978</v>
      </c>
      <c r="D1546">
        <v>800000</v>
      </c>
      <c r="E1546">
        <v>634</v>
      </c>
      <c r="F1546" s="3">
        <v>603.92865013724895</v>
      </c>
    </row>
    <row r="1547" spans="1:6">
      <c r="A1547">
        <v>29</v>
      </c>
      <c r="B1547">
        <v>-88.790999999999997</v>
      </c>
      <c r="C1547">
        <v>3978</v>
      </c>
      <c r="D1547">
        <v>800000</v>
      </c>
      <c r="E1547">
        <v>625</v>
      </c>
      <c r="F1547" s="3">
        <v>605.68179875461783</v>
      </c>
    </row>
    <row r="1548" spans="1:6">
      <c r="A1548">
        <v>30</v>
      </c>
      <c r="B1548">
        <v>-88.671999999999997</v>
      </c>
      <c r="C1548">
        <v>3978</v>
      </c>
      <c r="D1548">
        <v>800000</v>
      </c>
      <c r="E1548">
        <v>596</v>
      </c>
      <c r="F1548" s="3">
        <v>608.19300623957065</v>
      </c>
    </row>
    <row r="1549" spans="1:6">
      <c r="A1549">
        <v>31</v>
      </c>
      <c r="B1549">
        <v>-88.56</v>
      </c>
      <c r="C1549">
        <v>3978</v>
      </c>
      <c r="D1549">
        <v>800000</v>
      </c>
      <c r="E1549">
        <v>590</v>
      </c>
      <c r="F1549" s="3">
        <v>610.74478048284732</v>
      </c>
    </row>
    <row r="1550" spans="1:6">
      <c r="A1550">
        <v>32</v>
      </c>
      <c r="B1550">
        <v>-88.451999999999998</v>
      </c>
      <c r="C1550">
        <v>3978</v>
      </c>
      <c r="D1550">
        <v>800000</v>
      </c>
      <c r="E1550">
        <v>651</v>
      </c>
      <c r="F1550" s="3"/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123</v>
      </c>
      <c r="B1568" t="s">
        <v>102</v>
      </c>
      <c r="C1568" t="s">
        <v>105</v>
      </c>
      <c r="D1568" t="s">
        <v>122</v>
      </c>
      <c r="E1568" t="s">
        <v>121</v>
      </c>
      <c r="F1568" t="s">
        <v>142</v>
      </c>
    </row>
    <row r="1569" spans="1:10">
      <c r="A1569">
        <v>1</v>
      </c>
      <c r="B1569">
        <v>-91.947999999999993</v>
      </c>
      <c r="C1569">
        <v>3897</v>
      </c>
      <c r="D1569">
        <v>800000</v>
      </c>
      <c r="E1569">
        <v>397</v>
      </c>
      <c r="F1569" s="3"/>
      <c r="J1569" t="s">
        <v>184</v>
      </c>
    </row>
    <row r="1570" spans="1:10">
      <c r="A1570">
        <v>2</v>
      </c>
      <c r="B1570">
        <v>-91.838999999999999</v>
      </c>
      <c r="C1570">
        <v>3897</v>
      </c>
      <c r="D1570">
        <v>800000</v>
      </c>
      <c r="E1570">
        <v>424</v>
      </c>
      <c r="F1570" s="3"/>
    </row>
    <row r="1571" spans="1:10">
      <c r="A1571">
        <v>3</v>
      </c>
      <c r="B1571">
        <v>-91.724000000000004</v>
      </c>
      <c r="C1571">
        <v>3897</v>
      </c>
      <c r="D1571">
        <v>800000</v>
      </c>
      <c r="E1571">
        <v>431</v>
      </c>
      <c r="F1571" s="3"/>
    </row>
    <row r="1572" spans="1:10">
      <c r="A1572">
        <v>4</v>
      </c>
      <c r="B1572">
        <v>-91.611999999999995</v>
      </c>
      <c r="C1572">
        <v>3897</v>
      </c>
      <c r="D1572">
        <v>800000</v>
      </c>
      <c r="E1572">
        <v>450</v>
      </c>
      <c r="F1572" s="3"/>
    </row>
    <row r="1573" spans="1:10">
      <c r="A1573">
        <v>5</v>
      </c>
      <c r="B1573">
        <v>-91.5</v>
      </c>
      <c r="C1573">
        <v>3897</v>
      </c>
      <c r="D1573">
        <v>800000</v>
      </c>
      <c r="E1573">
        <v>469</v>
      </c>
      <c r="F1573" s="3"/>
    </row>
    <row r="1574" spans="1:10">
      <c r="A1574">
        <v>6</v>
      </c>
      <c r="B1574">
        <v>-91.394000000000005</v>
      </c>
      <c r="C1574">
        <v>3897</v>
      </c>
      <c r="D1574">
        <v>800000</v>
      </c>
      <c r="E1574">
        <v>488</v>
      </c>
      <c r="F1574" s="3">
        <v>498.84434819353771</v>
      </c>
    </row>
    <row r="1575" spans="1:10">
      <c r="A1575">
        <v>7</v>
      </c>
      <c r="B1575">
        <v>-91.281000000000006</v>
      </c>
      <c r="C1575">
        <v>3897</v>
      </c>
      <c r="D1575">
        <v>800000</v>
      </c>
      <c r="E1575">
        <v>505</v>
      </c>
      <c r="F1575" s="3">
        <v>503.8594360792128</v>
      </c>
    </row>
    <row r="1576" spans="1:10">
      <c r="A1576">
        <v>8</v>
      </c>
      <c r="B1576">
        <v>-91.165000000000006</v>
      </c>
      <c r="C1576">
        <v>3897</v>
      </c>
      <c r="D1576">
        <v>800000</v>
      </c>
      <c r="E1576">
        <v>486</v>
      </c>
      <c r="F1576" s="3">
        <v>509.38291333158116</v>
      </c>
    </row>
    <row r="1577" spans="1:10">
      <c r="A1577">
        <v>9</v>
      </c>
      <c r="B1577">
        <v>-91.049000000000007</v>
      </c>
      <c r="C1577">
        <v>3897</v>
      </c>
      <c r="D1577">
        <v>800000</v>
      </c>
      <c r="E1577">
        <v>538</v>
      </c>
      <c r="F1577" s="3">
        <v>515.9919792328277</v>
      </c>
    </row>
    <row r="1578" spans="1:10">
      <c r="A1578">
        <v>10</v>
      </c>
      <c r="B1578">
        <v>-90.933999999999997</v>
      </c>
      <c r="C1578">
        <v>3897</v>
      </c>
      <c r="D1578">
        <v>800000</v>
      </c>
      <c r="E1578">
        <v>562</v>
      </c>
      <c r="F1578" s="3">
        <v>525.17309330294313</v>
      </c>
    </row>
    <row r="1579" spans="1:10">
      <c r="A1579">
        <v>11</v>
      </c>
      <c r="B1579">
        <v>-90.823999999999998</v>
      </c>
      <c r="C1579">
        <v>3897</v>
      </c>
      <c r="D1579">
        <v>800000</v>
      </c>
      <c r="E1579">
        <v>563</v>
      </c>
      <c r="F1579" s="3">
        <v>538.98885435920408</v>
      </c>
    </row>
    <row r="1580" spans="1:10">
      <c r="A1580">
        <v>12</v>
      </c>
      <c r="B1580">
        <v>-90.709000000000003</v>
      </c>
      <c r="C1580">
        <v>3897</v>
      </c>
      <c r="D1580">
        <v>800000</v>
      </c>
      <c r="E1580">
        <v>513</v>
      </c>
      <c r="F1580" s="3">
        <v>562.51456063730609</v>
      </c>
    </row>
    <row r="1581" spans="1:10">
      <c r="A1581">
        <v>13</v>
      </c>
      <c r="B1581">
        <v>-90.594999999999999</v>
      </c>
      <c r="C1581">
        <v>3897</v>
      </c>
      <c r="D1581">
        <v>800000</v>
      </c>
      <c r="E1581">
        <v>594</v>
      </c>
      <c r="F1581" s="3">
        <v>598.72939859324015</v>
      </c>
    </row>
    <row r="1582" spans="1:10">
      <c r="A1582">
        <v>14</v>
      </c>
      <c r="B1582">
        <v>-90.486999999999995</v>
      </c>
      <c r="C1582">
        <v>3897</v>
      </c>
      <c r="D1582">
        <v>800000</v>
      </c>
      <c r="E1582">
        <v>649</v>
      </c>
      <c r="F1582" s="3">
        <v>645.8441177803993</v>
      </c>
    </row>
    <row r="1583" spans="1:10">
      <c r="A1583">
        <v>15</v>
      </c>
      <c r="B1583">
        <v>-90.372</v>
      </c>
      <c r="C1583">
        <v>3897</v>
      </c>
      <c r="D1583">
        <v>800000</v>
      </c>
      <c r="E1583">
        <v>735</v>
      </c>
      <c r="F1583" s="3">
        <v>705.21116662619318</v>
      </c>
    </row>
    <row r="1584" spans="1:10">
      <c r="A1584">
        <v>16</v>
      </c>
      <c r="B1584">
        <v>-90.256</v>
      </c>
      <c r="C1584">
        <v>3897</v>
      </c>
      <c r="D1584">
        <v>800000</v>
      </c>
      <c r="E1584">
        <v>756</v>
      </c>
      <c r="F1584" s="3">
        <v>763.13983316564634</v>
      </c>
    </row>
    <row r="1585" spans="1:6">
      <c r="A1585">
        <v>17</v>
      </c>
      <c r="B1585">
        <v>-90.14</v>
      </c>
      <c r="C1585">
        <v>3897</v>
      </c>
      <c r="D1585">
        <v>800000</v>
      </c>
      <c r="E1585">
        <v>796</v>
      </c>
      <c r="F1585" s="3">
        <v>803.50291828056379</v>
      </c>
    </row>
    <row r="1586" spans="1:6">
      <c r="A1586">
        <v>18</v>
      </c>
      <c r="B1586">
        <v>-90.025000000000006</v>
      </c>
      <c r="C1586">
        <v>3897</v>
      </c>
      <c r="D1586">
        <v>800000</v>
      </c>
      <c r="E1586">
        <v>803</v>
      </c>
      <c r="F1586" s="3">
        <v>814.13175389075195</v>
      </c>
    </row>
    <row r="1587" spans="1:6">
      <c r="A1587">
        <v>19</v>
      </c>
      <c r="B1587">
        <v>-89.918999999999997</v>
      </c>
      <c r="C1587">
        <v>3897</v>
      </c>
      <c r="D1587">
        <v>800000</v>
      </c>
      <c r="E1587">
        <v>811</v>
      </c>
      <c r="F1587" s="3">
        <v>796.03005818863244</v>
      </c>
    </row>
    <row r="1588" spans="1:6">
      <c r="A1588">
        <v>20</v>
      </c>
      <c r="B1588">
        <v>-89.805999999999997</v>
      </c>
      <c r="C1588">
        <v>3897</v>
      </c>
      <c r="D1588">
        <v>800000</v>
      </c>
      <c r="E1588">
        <v>779</v>
      </c>
      <c r="F1588" s="3">
        <v>755.06870345578432</v>
      </c>
    </row>
    <row r="1589" spans="1:6">
      <c r="A1589">
        <v>21</v>
      </c>
      <c r="B1589">
        <v>-89.691000000000003</v>
      </c>
      <c r="C1589">
        <v>3897</v>
      </c>
      <c r="D1589">
        <v>800000</v>
      </c>
      <c r="E1589">
        <v>646</v>
      </c>
      <c r="F1589" s="3">
        <v>704.69230573303048</v>
      </c>
    </row>
    <row r="1590" spans="1:6">
      <c r="A1590">
        <v>22</v>
      </c>
      <c r="B1590">
        <v>-89.576999999999998</v>
      </c>
      <c r="C1590">
        <v>3897</v>
      </c>
      <c r="D1590">
        <v>800000</v>
      </c>
      <c r="E1590">
        <v>698</v>
      </c>
      <c r="F1590" s="3">
        <v>659.73384963940168</v>
      </c>
    </row>
    <row r="1591" spans="1:6">
      <c r="A1591">
        <v>23</v>
      </c>
      <c r="B1591">
        <v>-89.457999999999998</v>
      </c>
      <c r="C1591">
        <v>3897</v>
      </c>
      <c r="D1591">
        <v>800000</v>
      </c>
      <c r="E1591">
        <v>637</v>
      </c>
      <c r="F1591" s="3">
        <v>626.36073147881655</v>
      </c>
    </row>
    <row r="1592" spans="1:6">
      <c r="A1592">
        <v>24</v>
      </c>
      <c r="B1592">
        <v>-89.341999999999999</v>
      </c>
      <c r="C1592">
        <v>3897</v>
      </c>
      <c r="D1592">
        <v>800000</v>
      </c>
      <c r="E1592">
        <v>631</v>
      </c>
      <c r="F1592" s="3">
        <v>608.19952745906255</v>
      </c>
    </row>
    <row r="1593" spans="1:6">
      <c r="A1593">
        <v>25</v>
      </c>
      <c r="B1593">
        <v>-89.234999999999999</v>
      </c>
      <c r="C1593">
        <v>3897</v>
      </c>
      <c r="D1593">
        <v>800000</v>
      </c>
      <c r="E1593">
        <v>574</v>
      </c>
      <c r="F1593" s="3">
        <v>601.22690725889458</v>
      </c>
    </row>
    <row r="1594" spans="1:6">
      <c r="A1594">
        <v>26</v>
      </c>
      <c r="B1594">
        <v>-89.13</v>
      </c>
      <c r="C1594">
        <v>3897</v>
      </c>
      <c r="D1594">
        <v>800000</v>
      </c>
      <c r="E1594">
        <v>581</v>
      </c>
      <c r="F1594" s="3">
        <v>600.17165879726531</v>
      </c>
    </row>
    <row r="1595" spans="1:6">
      <c r="A1595">
        <v>27</v>
      </c>
      <c r="B1595">
        <v>-89.016000000000005</v>
      </c>
      <c r="C1595">
        <v>3897</v>
      </c>
      <c r="D1595">
        <v>800000</v>
      </c>
      <c r="E1595">
        <v>606</v>
      </c>
      <c r="F1595" s="3">
        <v>602.51432901203395</v>
      </c>
    </row>
    <row r="1596" spans="1:6">
      <c r="A1596">
        <v>28</v>
      </c>
      <c r="B1596">
        <v>-88.896000000000001</v>
      </c>
      <c r="C1596">
        <v>3897</v>
      </c>
      <c r="D1596">
        <v>800000</v>
      </c>
      <c r="E1596">
        <v>601</v>
      </c>
      <c r="F1596" s="3">
        <v>606.74281356400161</v>
      </c>
    </row>
    <row r="1597" spans="1:6">
      <c r="A1597">
        <v>29</v>
      </c>
      <c r="B1597">
        <v>-88.790999999999997</v>
      </c>
      <c r="C1597">
        <v>3897</v>
      </c>
      <c r="D1597">
        <v>800000</v>
      </c>
      <c r="E1597">
        <v>655</v>
      </c>
      <c r="F1597" s="3">
        <v>611.00932548541482</v>
      </c>
    </row>
    <row r="1598" spans="1:6">
      <c r="A1598">
        <v>30</v>
      </c>
      <c r="B1598">
        <v>-88.671999999999997</v>
      </c>
      <c r="C1598">
        <v>3897</v>
      </c>
      <c r="D1598">
        <v>800000</v>
      </c>
      <c r="E1598">
        <v>597</v>
      </c>
      <c r="F1598" s="3">
        <v>616.05259960669673</v>
      </c>
    </row>
    <row r="1599" spans="1:6">
      <c r="A1599">
        <v>31</v>
      </c>
      <c r="B1599">
        <v>-88.56</v>
      </c>
      <c r="C1599">
        <v>3897</v>
      </c>
      <c r="D1599">
        <v>800000</v>
      </c>
      <c r="E1599">
        <v>617</v>
      </c>
      <c r="F1599" s="3">
        <v>620.85845377124997</v>
      </c>
    </row>
    <row r="1600" spans="1:6">
      <c r="A1600">
        <v>32</v>
      </c>
      <c r="B1600">
        <v>-88.451999999999998</v>
      </c>
      <c r="C1600">
        <v>3897</v>
      </c>
      <c r="D1600">
        <v>800000</v>
      </c>
      <c r="E1600">
        <v>628</v>
      </c>
      <c r="F1600" s="3"/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123</v>
      </c>
      <c r="B1618" t="s">
        <v>102</v>
      </c>
      <c r="C1618" t="s">
        <v>105</v>
      </c>
      <c r="D1618" t="s">
        <v>122</v>
      </c>
      <c r="E1618" t="s">
        <v>121</v>
      </c>
      <c r="F1618" t="s">
        <v>142</v>
      </c>
    </row>
    <row r="1619" spans="1:10">
      <c r="A1619">
        <v>1</v>
      </c>
      <c r="B1619">
        <v>-91.947999999999993</v>
      </c>
      <c r="C1619">
        <v>3902</v>
      </c>
      <c r="D1619">
        <v>800000</v>
      </c>
      <c r="E1619">
        <v>421</v>
      </c>
      <c r="F1619" s="3"/>
      <c r="J1619" t="s">
        <v>185</v>
      </c>
    </row>
    <row r="1620" spans="1:10">
      <c r="A1620">
        <v>2</v>
      </c>
      <c r="B1620">
        <v>-91.838999999999999</v>
      </c>
      <c r="C1620">
        <v>3902</v>
      </c>
      <c r="D1620">
        <v>800000</v>
      </c>
      <c r="E1620">
        <v>408</v>
      </c>
      <c r="F1620" s="3"/>
    </row>
    <row r="1621" spans="1:10">
      <c r="A1621">
        <v>3</v>
      </c>
      <c r="B1621">
        <v>-91.724000000000004</v>
      </c>
      <c r="C1621">
        <v>3902</v>
      </c>
      <c r="D1621">
        <v>800000</v>
      </c>
      <c r="E1621">
        <v>425</v>
      </c>
      <c r="F1621" s="3"/>
    </row>
    <row r="1622" spans="1:10">
      <c r="A1622">
        <v>4</v>
      </c>
      <c r="B1622">
        <v>-91.611999999999995</v>
      </c>
      <c r="C1622">
        <v>3902</v>
      </c>
      <c r="D1622">
        <v>800000</v>
      </c>
      <c r="E1622">
        <v>427</v>
      </c>
      <c r="F1622" s="3"/>
    </row>
    <row r="1623" spans="1:10">
      <c r="A1623">
        <v>5</v>
      </c>
      <c r="B1623">
        <v>-91.5</v>
      </c>
      <c r="C1623">
        <v>3902</v>
      </c>
      <c r="D1623">
        <v>800000</v>
      </c>
      <c r="E1623">
        <v>477</v>
      </c>
      <c r="F1623" s="3"/>
    </row>
    <row r="1624" spans="1:10">
      <c r="A1624">
        <v>6</v>
      </c>
      <c r="B1624">
        <v>-91.394000000000005</v>
      </c>
      <c r="C1624">
        <v>3902</v>
      </c>
      <c r="D1624">
        <v>800000</v>
      </c>
      <c r="E1624">
        <v>502</v>
      </c>
      <c r="F1624" s="3">
        <v>509.12293298384486</v>
      </c>
    </row>
    <row r="1625" spans="1:10">
      <c r="A1625">
        <v>7</v>
      </c>
      <c r="B1625">
        <v>-91.281000000000006</v>
      </c>
      <c r="C1625">
        <v>3902</v>
      </c>
      <c r="D1625">
        <v>800000</v>
      </c>
      <c r="E1625">
        <v>502</v>
      </c>
      <c r="F1625" s="3">
        <v>513.96517645549227</v>
      </c>
    </row>
    <row r="1626" spans="1:10">
      <c r="A1626">
        <v>8</v>
      </c>
      <c r="B1626">
        <v>-91.165000000000006</v>
      </c>
      <c r="C1626">
        <v>3902</v>
      </c>
      <c r="D1626">
        <v>800000</v>
      </c>
      <c r="E1626">
        <v>521</v>
      </c>
      <c r="F1626" s="3">
        <v>520.80460671275466</v>
      </c>
    </row>
    <row r="1627" spans="1:10">
      <c r="A1627">
        <v>9</v>
      </c>
      <c r="B1627">
        <v>-91.049000000000007</v>
      </c>
      <c r="C1627">
        <v>3902</v>
      </c>
      <c r="D1627">
        <v>800000</v>
      </c>
      <c r="E1627">
        <v>537</v>
      </c>
      <c r="F1627" s="3">
        <v>531.37272278938076</v>
      </c>
    </row>
    <row r="1628" spans="1:10">
      <c r="A1628">
        <v>10</v>
      </c>
      <c r="B1628">
        <v>-90.933999999999997</v>
      </c>
      <c r="C1628">
        <v>3902</v>
      </c>
      <c r="D1628">
        <v>800000</v>
      </c>
      <c r="E1628">
        <v>562</v>
      </c>
      <c r="F1628" s="3">
        <v>548.16309515468777</v>
      </c>
    </row>
    <row r="1629" spans="1:10">
      <c r="A1629">
        <v>11</v>
      </c>
      <c r="B1629">
        <v>-90.823999999999998</v>
      </c>
      <c r="C1629">
        <v>3902</v>
      </c>
      <c r="D1629">
        <v>800000</v>
      </c>
      <c r="E1629">
        <v>571</v>
      </c>
      <c r="F1629" s="3">
        <v>572.78593844658383</v>
      </c>
    </row>
    <row r="1630" spans="1:10">
      <c r="A1630">
        <v>12</v>
      </c>
      <c r="B1630">
        <v>-90.709000000000003</v>
      </c>
      <c r="C1630">
        <v>3902</v>
      </c>
      <c r="D1630">
        <v>800000</v>
      </c>
      <c r="E1630">
        <v>627</v>
      </c>
      <c r="F1630" s="3">
        <v>609.33037782046688</v>
      </c>
    </row>
    <row r="1631" spans="1:10">
      <c r="A1631">
        <v>13</v>
      </c>
      <c r="B1631">
        <v>-90.594999999999999</v>
      </c>
      <c r="C1631">
        <v>3902</v>
      </c>
      <c r="D1631">
        <v>800000</v>
      </c>
      <c r="E1631">
        <v>637</v>
      </c>
      <c r="F1631" s="3">
        <v>655.63098655531314</v>
      </c>
    </row>
    <row r="1632" spans="1:10">
      <c r="A1632">
        <v>14</v>
      </c>
      <c r="B1632">
        <v>-90.486999999999995</v>
      </c>
      <c r="C1632">
        <v>3902</v>
      </c>
      <c r="D1632">
        <v>800000</v>
      </c>
      <c r="E1632">
        <v>710</v>
      </c>
      <c r="F1632" s="3">
        <v>704.33039211807704</v>
      </c>
    </row>
    <row r="1633" spans="1:6">
      <c r="A1633">
        <v>15</v>
      </c>
      <c r="B1633">
        <v>-90.372</v>
      </c>
      <c r="C1633">
        <v>3902</v>
      </c>
      <c r="D1633">
        <v>800000</v>
      </c>
      <c r="E1633">
        <v>748</v>
      </c>
      <c r="F1633" s="3">
        <v>752.78382842479243</v>
      </c>
    </row>
    <row r="1634" spans="1:6">
      <c r="A1634">
        <v>16</v>
      </c>
      <c r="B1634">
        <v>-90.256</v>
      </c>
      <c r="C1634">
        <v>3902</v>
      </c>
      <c r="D1634">
        <v>800000</v>
      </c>
      <c r="E1634">
        <v>754</v>
      </c>
      <c r="F1634" s="3">
        <v>787.4146413353144</v>
      </c>
    </row>
    <row r="1635" spans="1:6">
      <c r="A1635">
        <v>17</v>
      </c>
      <c r="B1635">
        <v>-90.14</v>
      </c>
      <c r="C1635">
        <v>3902</v>
      </c>
      <c r="D1635">
        <v>800000</v>
      </c>
      <c r="E1635">
        <v>829</v>
      </c>
      <c r="F1635" s="3">
        <v>799.14794654739933</v>
      </c>
    </row>
    <row r="1636" spans="1:6">
      <c r="A1636">
        <v>18</v>
      </c>
      <c r="B1636">
        <v>-90.025000000000006</v>
      </c>
      <c r="C1636">
        <v>3902</v>
      </c>
      <c r="D1636">
        <v>800000</v>
      </c>
      <c r="E1636">
        <v>824</v>
      </c>
      <c r="F1636" s="3">
        <v>785.81873424210414</v>
      </c>
    </row>
    <row r="1637" spans="1:6">
      <c r="A1637">
        <v>19</v>
      </c>
      <c r="B1637">
        <v>-89.918999999999997</v>
      </c>
      <c r="C1637">
        <v>3902</v>
      </c>
      <c r="D1637">
        <v>800000</v>
      </c>
      <c r="E1637">
        <v>747</v>
      </c>
      <c r="F1637" s="3">
        <v>755.59776328779401</v>
      </c>
    </row>
    <row r="1638" spans="1:6">
      <c r="A1638">
        <v>20</v>
      </c>
      <c r="B1638">
        <v>-89.805999999999997</v>
      </c>
      <c r="C1638">
        <v>3902</v>
      </c>
      <c r="D1638">
        <v>800000</v>
      </c>
      <c r="E1638">
        <v>682</v>
      </c>
      <c r="F1638" s="3">
        <v>713.17227369467901</v>
      </c>
    </row>
    <row r="1639" spans="1:6">
      <c r="A1639">
        <v>21</v>
      </c>
      <c r="B1639">
        <v>-89.691000000000003</v>
      </c>
      <c r="C1639">
        <v>3902</v>
      </c>
      <c r="D1639">
        <v>800000</v>
      </c>
      <c r="E1639">
        <v>689</v>
      </c>
      <c r="F1639" s="3">
        <v>669.3644047802004</v>
      </c>
    </row>
    <row r="1640" spans="1:6">
      <c r="A1640">
        <v>22</v>
      </c>
      <c r="B1640">
        <v>-89.576999999999998</v>
      </c>
      <c r="C1640">
        <v>3902</v>
      </c>
      <c r="D1640">
        <v>800000</v>
      </c>
      <c r="E1640">
        <v>597</v>
      </c>
      <c r="F1640" s="3">
        <v>633.11505203449713</v>
      </c>
    </row>
    <row r="1641" spans="1:6">
      <c r="A1641">
        <v>23</v>
      </c>
      <c r="B1641">
        <v>-89.457999999999998</v>
      </c>
      <c r="C1641">
        <v>3902</v>
      </c>
      <c r="D1641">
        <v>800000</v>
      </c>
      <c r="E1641">
        <v>627</v>
      </c>
      <c r="F1641" s="3">
        <v>606.68393486823106</v>
      </c>
    </row>
    <row r="1642" spans="1:6">
      <c r="A1642">
        <v>24</v>
      </c>
      <c r="B1642">
        <v>-89.341999999999999</v>
      </c>
      <c r="C1642">
        <v>3902</v>
      </c>
      <c r="D1642">
        <v>800000</v>
      </c>
      <c r="E1642">
        <v>623</v>
      </c>
      <c r="F1642" s="3">
        <v>591.79834467238129</v>
      </c>
    </row>
    <row r="1643" spans="1:6">
      <c r="A1643">
        <v>25</v>
      </c>
      <c r="B1643">
        <v>-89.234999999999999</v>
      </c>
      <c r="C1643">
        <v>3902</v>
      </c>
      <c r="D1643">
        <v>800000</v>
      </c>
      <c r="E1643">
        <v>567</v>
      </c>
      <c r="F1643" s="3">
        <v>585.39427631397336</v>
      </c>
    </row>
    <row r="1644" spans="1:6">
      <c r="A1644">
        <v>26</v>
      </c>
      <c r="B1644">
        <v>-89.13</v>
      </c>
      <c r="C1644">
        <v>3902</v>
      </c>
      <c r="D1644">
        <v>800000</v>
      </c>
      <c r="E1644">
        <v>614</v>
      </c>
      <c r="F1644" s="3">
        <v>583.61429750340585</v>
      </c>
    </row>
    <row r="1645" spans="1:6">
      <c r="A1645">
        <v>27</v>
      </c>
      <c r="B1645">
        <v>-89.016000000000005</v>
      </c>
      <c r="C1645">
        <v>3902</v>
      </c>
      <c r="D1645">
        <v>800000</v>
      </c>
      <c r="E1645">
        <v>590</v>
      </c>
      <c r="F1645" s="3">
        <v>584.60036859571414</v>
      </c>
    </row>
    <row r="1646" spans="1:6">
      <c r="A1646">
        <v>28</v>
      </c>
      <c r="B1646">
        <v>-88.896000000000001</v>
      </c>
      <c r="C1646">
        <v>3902</v>
      </c>
      <c r="D1646">
        <v>800000</v>
      </c>
      <c r="E1646">
        <v>596</v>
      </c>
      <c r="F1646" s="3">
        <v>587.27576994561764</v>
      </c>
    </row>
    <row r="1647" spans="1:6">
      <c r="A1647">
        <v>29</v>
      </c>
      <c r="B1647">
        <v>-88.790999999999997</v>
      </c>
      <c r="C1647">
        <v>3902</v>
      </c>
      <c r="D1647">
        <v>800000</v>
      </c>
      <c r="E1647">
        <v>584</v>
      </c>
      <c r="F1647" s="3">
        <v>590.22000798425779</v>
      </c>
    </row>
    <row r="1648" spans="1:6">
      <c r="A1648">
        <v>30</v>
      </c>
      <c r="B1648">
        <v>-88.671999999999997</v>
      </c>
      <c r="C1648">
        <v>3902</v>
      </c>
      <c r="D1648">
        <v>800000</v>
      </c>
      <c r="E1648">
        <v>558</v>
      </c>
      <c r="F1648" s="3">
        <v>593.81827613881467</v>
      </c>
    </row>
    <row r="1649" spans="1:6">
      <c r="A1649">
        <v>31</v>
      </c>
      <c r="B1649">
        <v>-88.56</v>
      </c>
      <c r="C1649">
        <v>3902</v>
      </c>
      <c r="D1649">
        <v>800000</v>
      </c>
      <c r="E1649">
        <v>602</v>
      </c>
      <c r="F1649" s="3">
        <v>597.29460108352521</v>
      </c>
    </row>
    <row r="1650" spans="1:6">
      <c r="A1650">
        <v>32</v>
      </c>
      <c r="B1650">
        <v>-88.451999999999998</v>
      </c>
      <c r="C1650">
        <v>3902</v>
      </c>
      <c r="D1650">
        <v>800000</v>
      </c>
      <c r="E1650">
        <v>654</v>
      </c>
      <c r="F1650" s="3"/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123</v>
      </c>
      <c r="B1668" t="s">
        <v>102</v>
      </c>
      <c r="C1668" t="s">
        <v>105</v>
      </c>
      <c r="D1668" t="s">
        <v>122</v>
      </c>
      <c r="E1668" t="s">
        <v>121</v>
      </c>
      <c r="F1668" t="s">
        <v>142</v>
      </c>
    </row>
    <row r="1669" spans="1:10">
      <c r="A1669">
        <v>1</v>
      </c>
      <c r="B1669">
        <v>-91.947999999999993</v>
      </c>
      <c r="C1669">
        <v>3925</v>
      </c>
      <c r="D1669">
        <v>800000</v>
      </c>
      <c r="E1669">
        <v>434</v>
      </c>
      <c r="F1669" s="3"/>
      <c r="J1669" t="s">
        <v>186</v>
      </c>
    </row>
    <row r="1670" spans="1:10">
      <c r="A1670">
        <v>2</v>
      </c>
      <c r="B1670">
        <v>-91.838999999999999</v>
      </c>
      <c r="C1670">
        <v>3925</v>
      </c>
      <c r="D1670">
        <v>800000</v>
      </c>
      <c r="E1670">
        <v>453</v>
      </c>
      <c r="F1670" s="3"/>
    </row>
    <row r="1671" spans="1:10">
      <c r="A1671">
        <v>3</v>
      </c>
      <c r="B1671">
        <v>-91.724000000000004</v>
      </c>
      <c r="C1671">
        <v>3925</v>
      </c>
      <c r="D1671">
        <v>800000</v>
      </c>
      <c r="E1671">
        <v>457</v>
      </c>
      <c r="F1671" s="3"/>
    </row>
    <row r="1672" spans="1:10">
      <c r="A1672">
        <v>4</v>
      </c>
      <c r="B1672">
        <v>-91.611999999999995</v>
      </c>
      <c r="C1672">
        <v>3925</v>
      </c>
      <c r="D1672">
        <v>800000</v>
      </c>
      <c r="E1672">
        <v>453</v>
      </c>
      <c r="F1672" s="3"/>
    </row>
    <row r="1673" spans="1:10">
      <c r="A1673">
        <v>5</v>
      </c>
      <c r="B1673">
        <v>-91.5</v>
      </c>
      <c r="C1673">
        <v>3925</v>
      </c>
      <c r="D1673">
        <v>800000</v>
      </c>
      <c r="E1673">
        <v>504</v>
      </c>
      <c r="F1673" s="3"/>
    </row>
    <row r="1674" spans="1:10">
      <c r="A1674">
        <v>6</v>
      </c>
      <c r="B1674">
        <v>-91.394000000000005</v>
      </c>
      <c r="C1674">
        <v>3925</v>
      </c>
      <c r="D1674">
        <v>800000</v>
      </c>
      <c r="E1674">
        <v>529</v>
      </c>
      <c r="F1674" s="3">
        <v>527.18323719881937</v>
      </c>
    </row>
    <row r="1675" spans="1:10">
      <c r="A1675">
        <v>7</v>
      </c>
      <c r="B1675">
        <v>-91.281000000000006</v>
      </c>
      <c r="C1675">
        <v>3925</v>
      </c>
      <c r="D1675">
        <v>800000</v>
      </c>
      <c r="E1675">
        <v>486</v>
      </c>
      <c r="F1675" s="3">
        <v>531.68364207284628</v>
      </c>
    </row>
    <row r="1676" spans="1:10">
      <c r="A1676">
        <v>8</v>
      </c>
      <c r="B1676">
        <v>-91.165000000000006</v>
      </c>
      <c r="C1676">
        <v>3925</v>
      </c>
      <c r="D1676">
        <v>800000</v>
      </c>
      <c r="E1676">
        <v>583</v>
      </c>
      <c r="F1676" s="3">
        <v>537.72579533131034</v>
      </c>
    </row>
    <row r="1677" spans="1:10">
      <c r="A1677">
        <v>9</v>
      </c>
      <c r="B1677">
        <v>-91.049000000000007</v>
      </c>
      <c r="C1677">
        <v>3925</v>
      </c>
      <c r="D1677">
        <v>800000</v>
      </c>
      <c r="E1677">
        <v>555</v>
      </c>
      <c r="F1677" s="3">
        <v>546.91268561797256</v>
      </c>
    </row>
    <row r="1678" spans="1:10">
      <c r="A1678">
        <v>10</v>
      </c>
      <c r="B1678">
        <v>-90.933999999999997</v>
      </c>
      <c r="C1678">
        <v>3925</v>
      </c>
      <c r="D1678">
        <v>800000</v>
      </c>
      <c r="E1678">
        <v>572</v>
      </c>
      <c r="F1678" s="3">
        <v>561.84871753094797</v>
      </c>
    </row>
    <row r="1679" spans="1:10">
      <c r="A1679">
        <v>11</v>
      </c>
      <c r="B1679">
        <v>-90.823999999999998</v>
      </c>
      <c r="C1679">
        <v>3925</v>
      </c>
      <c r="D1679">
        <v>800000</v>
      </c>
      <c r="E1679">
        <v>575</v>
      </c>
      <c r="F1679" s="3">
        <v>584.6731922452841</v>
      </c>
    </row>
    <row r="1680" spans="1:10">
      <c r="A1680">
        <v>12</v>
      </c>
      <c r="B1680">
        <v>-90.709000000000003</v>
      </c>
      <c r="C1680">
        <v>3925</v>
      </c>
      <c r="D1680">
        <v>800000</v>
      </c>
      <c r="E1680">
        <v>601</v>
      </c>
      <c r="F1680" s="3">
        <v>620.05068558348171</v>
      </c>
    </row>
    <row r="1681" spans="1:6">
      <c r="A1681">
        <v>13</v>
      </c>
      <c r="B1681">
        <v>-90.594999999999999</v>
      </c>
      <c r="C1681">
        <v>3925</v>
      </c>
      <c r="D1681">
        <v>800000</v>
      </c>
      <c r="E1681">
        <v>684</v>
      </c>
      <c r="F1681" s="3">
        <v>666.53411661769508</v>
      </c>
    </row>
    <row r="1682" spans="1:6">
      <c r="A1682">
        <v>14</v>
      </c>
      <c r="B1682">
        <v>-90.486999999999995</v>
      </c>
      <c r="C1682">
        <v>3925</v>
      </c>
      <c r="D1682">
        <v>800000</v>
      </c>
      <c r="E1682">
        <v>705</v>
      </c>
      <c r="F1682" s="3">
        <v>716.55258516554306</v>
      </c>
    </row>
    <row r="1683" spans="1:6">
      <c r="A1683">
        <v>15</v>
      </c>
      <c r="B1683">
        <v>-90.372</v>
      </c>
      <c r="C1683">
        <v>3925</v>
      </c>
      <c r="D1683">
        <v>800000</v>
      </c>
      <c r="E1683">
        <v>776</v>
      </c>
      <c r="F1683" s="3">
        <v>766.56115299356361</v>
      </c>
    </row>
    <row r="1684" spans="1:6">
      <c r="A1684">
        <v>16</v>
      </c>
      <c r="B1684">
        <v>-90.256</v>
      </c>
      <c r="C1684">
        <v>3925</v>
      </c>
      <c r="D1684">
        <v>800000</v>
      </c>
      <c r="E1684">
        <v>806</v>
      </c>
      <c r="F1684" s="3">
        <v>801.25357571831887</v>
      </c>
    </row>
    <row r="1685" spans="1:6">
      <c r="A1685">
        <v>17</v>
      </c>
      <c r="B1685">
        <v>-90.14</v>
      </c>
      <c r="C1685">
        <v>3925</v>
      </c>
      <c r="D1685">
        <v>800000</v>
      </c>
      <c r="E1685">
        <v>821</v>
      </c>
      <c r="F1685" s="3">
        <v>810.47119479689172</v>
      </c>
    </row>
    <row r="1686" spans="1:6">
      <c r="A1686">
        <v>18</v>
      </c>
      <c r="B1686">
        <v>-90.025000000000006</v>
      </c>
      <c r="C1686">
        <v>3925</v>
      </c>
      <c r="D1686">
        <v>800000</v>
      </c>
      <c r="E1686">
        <v>754</v>
      </c>
      <c r="F1686" s="3">
        <v>792.6730460481723</v>
      </c>
    </row>
    <row r="1687" spans="1:6">
      <c r="A1687">
        <v>19</v>
      </c>
      <c r="B1687">
        <v>-89.918999999999997</v>
      </c>
      <c r="C1687">
        <v>3925</v>
      </c>
      <c r="D1687">
        <v>800000</v>
      </c>
      <c r="E1687">
        <v>787</v>
      </c>
      <c r="F1687" s="3">
        <v>758.31432419751445</v>
      </c>
    </row>
    <row r="1688" spans="1:6">
      <c r="A1688">
        <v>20</v>
      </c>
      <c r="B1688">
        <v>-89.805999999999997</v>
      </c>
      <c r="C1688">
        <v>3925</v>
      </c>
      <c r="D1688">
        <v>800000</v>
      </c>
      <c r="E1688">
        <v>722</v>
      </c>
      <c r="F1688" s="3">
        <v>713.45764199944949</v>
      </c>
    </row>
    <row r="1689" spans="1:6">
      <c r="A1689">
        <v>21</v>
      </c>
      <c r="B1689">
        <v>-89.691000000000003</v>
      </c>
      <c r="C1689">
        <v>3925</v>
      </c>
      <c r="D1689">
        <v>800000</v>
      </c>
      <c r="E1689">
        <v>651</v>
      </c>
      <c r="F1689" s="3">
        <v>670.33519444571868</v>
      </c>
    </row>
    <row r="1690" spans="1:6">
      <c r="A1690">
        <v>22</v>
      </c>
      <c r="B1690">
        <v>-89.576999999999998</v>
      </c>
      <c r="C1690">
        <v>3925</v>
      </c>
      <c r="D1690">
        <v>800000</v>
      </c>
      <c r="E1690">
        <v>637</v>
      </c>
      <c r="F1690" s="3">
        <v>637.47392616123375</v>
      </c>
    </row>
    <row r="1691" spans="1:6">
      <c r="A1691">
        <v>23</v>
      </c>
      <c r="B1691">
        <v>-89.457999999999998</v>
      </c>
      <c r="C1691">
        <v>3925</v>
      </c>
      <c r="D1691">
        <v>800000</v>
      </c>
      <c r="E1691">
        <v>634</v>
      </c>
      <c r="F1691" s="3">
        <v>615.9066296100857</v>
      </c>
    </row>
    <row r="1692" spans="1:6">
      <c r="A1692">
        <v>24</v>
      </c>
      <c r="B1692">
        <v>-89.341999999999999</v>
      </c>
      <c r="C1692">
        <v>3925</v>
      </c>
      <c r="D1692">
        <v>800000</v>
      </c>
      <c r="E1692">
        <v>602</v>
      </c>
      <c r="F1692" s="3">
        <v>605.51788213046132</v>
      </c>
    </row>
    <row r="1693" spans="1:6">
      <c r="A1693">
        <v>25</v>
      </c>
      <c r="B1693">
        <v>-89.234999999999999</v>
      </c>
      <c r="C1693">
        <v>3925</v>
      </c>
      <c r="D1693">
        <v>800000</v>
      </c>
      <c r="E1693">
        <v>607</v>
      </c>
      <c r="F1693" s="3">
        <v>602.28375324356273</v>
      </c>
    </row>
    <row r="1694" spans="1:6">
      <c r="A1694">
        <v>26</v>
      </c>
      <c r="B1694">
        <v>-89.13</v>
      </c>
      <c r="C1694">
        <v>3925</v>
      </c>
      <c r="D1694">
        <v>800000</v>
      </c>
      <c r="E1694">
        <v>586</v>
      </c>
      <c r="F1694" s="3">
        <v>602.5748822755105</v>
      </c>
    </row>
    <row r="1695" spans="1:6">
      <c r="A1695">
        <v>27</v>
      </c>
      <c r="B1695">
        <v>-89.016000000000005</v>
      </c>
      <c r="C1695">
        <v>3925</v>
      </c>
      <c r="D1695">
        <v>800000</v>
      </c>
      <c r="E1695">
        <v>624</v>
      </c>
      <c r="F1695" s="3">
        <v>604.87447000603265</v>
      </c>
    </row>
    <row r="1696" spans="1:6">
      <c r="A1696">
        <v>28</v>
      </c>
      <c r="B1696">
        <v>-88.896000000000001</v>
      </c>
      <c r="C1696">
        <v>3925</v>
      </c>
      <c r="D1696">
        <v>800000</v>
      </c>
      <c r="E1696">
        <v>616</v>
      </c>
      <c r="F1696" s="3">
        <v>608.26612480805079</v>
      </c>
    </row>
    <row r="1697" spans="1:6">
      <c r="A1697">
        <v>29</v>
      </c>
      <c r="B1697">
        <v>-88.790999999999997</v>
      </c>
      <c r="C1697">
        <v>3925</v>
      </c>
      <c r="D1697">
        <v>800000</v>
      </c>
      <c r="E1697">
        <v>678</v>
      </c>
      <c r="F1697" s="3">
        <v>611.54165561586296</v>
      </c>
    </row>
    <row r="1698" spans="1:6">
      <c r="A1698">
        <v>30</v>
      </c>
      <c r="B1698">
        <v>-88.671999999999997</v>
      </c>
      <c r="C1698">
        <v>3925</v>
      </c>
      <c r="D1698">
        <v>800000</v>
      </c>
      <c r="E1698">
        <v>579</v>
      </c>
      <c r="F1698" s="3">
        <v>615.36722343029487</v>
      </c>
    </row>
    <row r="1699" spans="1:6">
      <c r="A1699">
        <v>31</v>
      </c>
      <c r="B1699">
        <v>-88.56</v>
      </c>
      <c r="C1699">
        <v>3925</v>
      </c>
      <c r="D1699">
        <v>800000</v>
      </c>
      <c r="E1699">
        <v>585</v>
      </c>
      <c r="F1699" s="3">
        <v>619.00063229850173</v>
      </c>
    </row>
    <row r="1700" spans="1:6">
      <c r="A1700">
        <v>32</v>
      </c>
      <c r="B1700">
        <v>-88.451999999999998</v>
      </c>
      <c r="C1700">
        <v>3925</v>
      </c>
      <c r="D1700">
        <v>800000</v>
      </c>
      <c r="E1700">
        <v>611</v>
      </c>
      <c r="F1700" s="3"/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123</v>
      </c>
      <c r="B1718" t="s">
        <v>102</v>
      </c>
      <c r="C1718" t="s">
        <v>105</v>
      </c>
      <c r="D1718" t="s">
        <v>122</v>
      </c>
      <c r="E1718" t="s">
        <v>121</v>
      </c>
      <c r="F1718" t="s">
        <v>142</v>
      </c>
    </row>
    <row r="1719" spans="1:10">
      <c r="A1719">
        <v>1</v>
      </c>
      <c r="B1719">
        <v>-91.947999999999993</v>
      </c>
      <c r="C1719">
        <v>3913</v>
      </c>
      <c r="D1719">
        <v>800000</v>
      </c>
      <c r="E1719">
        <v>444</v>
      </c>
      <c r="F1719" s="3"/>
      <c r="J1719" t="s">
        <v>187</v>
      </c>
    </row>
    <row r="1720" spans="1:10">
      <c r="A1720">
        <v>2</v>
      </c>
      <c r="B1720">
        <v>-91.838999999999999</v>
      </c>
      <c r="C1720">
        <v>3913</v>
      </c>
      <c r="D1720">
        <v>800000</v>
      </c>
      <c r="E1720">
        <v>391</v>
      </c>
      <c r="F1720" s="3"/>
    </row>
    <row r="1721" spans="1:10">
      <c r="A1721">
        <v>3</v>
      </c>
      <c r="B1721">
        <v>-91.724000000000004</v>
      </c>
      <c r="C1721">
        <v>3913</v>
      </c>
      <c r="D1721">
        <v>800000</v>
      </c>
      <c r="E1721">
        <v>450</v>
      </c>
      <c r="F1721" s="3"/>
    </row>
    <row r="1722" spans="1:10">
      <c r="A1722">
        <v>4</v>
      </c>
      <c r="B1722">
        <v>-91.611999999999995</v>
      </c>
      <c r="C1722">
        <v>3913</v>
      </c>
      <c r="D1722">
        <v>800000</v>
      </c>
      <c r="E1722">
        <v>419</v>
      </c>
      <c r="F1722" s="3"/>
    </row>
    <row r="1723" spans="1:10">
      <c r="A1723">
        <v>5</v>
      </c>
      <c r="B1723">
        <v>-91.5</v>
      </c>
      <c r="C1723">
        <v>3913</v>
      </c>
      <c r="D1723">
        <v>800000</v>
      </c>
      <c r="E1723">
        <v>474</v>
      </c>
      <c r="F1723" s="3"/>
    </row>
    <row r="1724" spans="1:10">
      <c r="A1724">
        <v>6</v>
      </c>
      <c r="B1724">
        <v>-91.394000000000005</v>
      </c>
      <c r="C1724">
        <v>3913</v>
      </c>
      <c r="D1724">
        <v>800000</v>
      </c>
      <c r="E1724">
        <v>507</v>
      </c>
      <c r="F1724" s="3">
        <v>529.90614977555708</v>
      </c>
    </row>
    <row r="1725" spans="1:10">
      <c r="A1725">
        <v>7</v>
      </c>
      <c r="B1725">
        <v>-91.281000000000006</v>
      </c>
      <c r="C1725">
        <v>3913</v>
      </c>
      <c r="D1725">
        <v>800000</v>
      </c>
      <c r="E1725">
        <v>533</v>
      </c>
      <c r="F1725" s="3">
        <v>536.84851748681285</v>
      </c>
    </row>
    <row r="1726" spans="1:10">
      <c r="A1726">
        <v>8</v>
      </c>
      <c r="B1726">
        <v>-91.165000000000006</v>
      </c>
      <c r="C1726">
        <v>3913</v>
      </c>
      <c r="D1726">
        <v>800000</v>
      </c>
      <c r="E1726">
        <v>563</v>
      </c>
      <c r="F1726" s="3">
        <v>547.52166930068245</v>
      </c>
    </row>
    <row r="1727" spans="1:10">
      <c r="A1727">
        <v>9</v>
      </c>
      <c r="B1727">
        <v>-91.049000000000007</v>
      </c>
      <c r="C1727">
        <v>3913</v>
      </c>
      <c r="D1727">
        <v>800000</v>
      </c>
      <c r="E1727">
        <v>554</v>
      </c>
      <c r="F1727" s="3">
        <v>564.25099683978556</v>
      </c>
    </row>
    <row r="1728" spans="1:10">
      <c r="A1728">
        <v>10</v>
      </c>
      <c r="B1728">
        <v>-90.933999999999997</v>
      </c>
      <c r="C1728">
        <v>3913</v>
      </c>
      <c r="D1728">
        <v>800000</v>
      </c>
      <c r="E1728">
        <v>619</v>
      </c>
      <c r="F1728" s="3">
        <v>589.29863607615641</v>
      </c>
    </row>
    <row r="1729" spans="1:6">
      <c r="A1729">
        <v>11</v>
      </c>
      <c r="B1729">
        <v>-90.823999999999998</v>
      </c>
      <c r="C1729">
        <v>3913</v>
      </c>
      <c r="D1729">
        <v>800000</v>
      </c>
      <c r="E1729">
        <v>604</v>
      </c>
      <c r="F1729" s="3">
        <v>622.17599289164104</v>
      </c>
    </row>
    <row r="1730" spans="1:6">
      <c r="A1730">
        <v>12</v>
      </c>
      <c r="B1730">
        <v>-90.709000000000003</v>
      </c>
      <c r="C1730">
        <v>3913</v>
      </c>
      <c r="D1730">
        <v>800000</v>
      </c>
      <c r="E1730">
        <v>631</v>
      </c>
      <c r="F1730" s="3">
        <v>664.00408869962553</v>
      </c>
    </row>
    <row r="1731" spans="1:6">
      <c r="A1731">
        <v>13</v>
      </c>
      <c r="B1731">
        <v>-90.594999999999999</v>
      </c>
      <c r="C1731">
        <v>3913</v>
      </c>
      <c r="D1731">
        <v>800000</v>
      </c>
      <c r="E1731">
        <v>725</v>
      </c>
      <c r="F1731" s="3">
        <v>707.22401652874146</v>
      </c>
    </row>
    <row r="1732" spans="1:6">
      <c r="A1732">
        <v>14</v>
      </c>
      <c r="B1732">
        <v>-90.486999999999995</v>
      </c>
      <c r="C1732">
        <v>3913</v>
      </c>
      <c r="D1732">
        <v>800000</v>
      </c>
      <c r="E1732">
        <v>757</v>
      </c>
      <c r="F1732" s="3">
        <v>741.82174376038211</v>
      </c>
    </row>
    <row r="1733" spans="1:6">
      <c r="A1733">
        <v>15</v>
      </c>
      <c r="B1733">
        <v>-90.372</v>
      </c>
      <c r="C1733">
        <v>3913</v>
      </c>
      <c r="D1733">
        <v>800000</v>
      </c>
      <c r="E1733">
        <v>790</v>
      </c>
      <c r="F1733" s="3">
        <v>763.30819118087334</v>
      </c>
    </row>
    <row r="1734" spans="1:6">
      <c r="A1734">
        <v>16</v>
      </c>
      <c r="B1734">
        <v>-90.256</v>
      </c>
      <c r="C1734">
        <v>3913</v>
      </c>
      <c r="D1734">
        <v>800000</v>
      </c>
      <c r="E1734">
        <v>733</v>
      </c>
      <c r="F1734" s="3">
        <v>763.75878320723018</v>
      </c>
    </row>
    <row r="1735" spans="1:6">
      <c r="A1735">
        <v>17</v>
      </c>
      <c r="B1735">
        <v>-90.14</v>
      </c>
      <c r="C1735">
        <v>3913</v>
      </c>
      <c r="D1735">
        <v>800000</v>
      </c>
      <c r="E1735">
        <v>746</v>
      </c>
      <c r="F1735" s="3">
        <v>744.04129828358214</v>
      </c>
    </row>
    <row r="1736" spans="1:6">
      <c r="A1736">
        <v>18</v>
      </c>
      <c r="B1736">
        <v>-90.025000000000006</v>
      </c>
      <c r="C1736">
        <v>3913</v>
      </c>
      <c r="D1736">
        <v>800000</v>
      </c>
      <c r="E1736">
        <v>721</v>
      </c>
      <c r="F1736" s="3">
        <v>711.6059377698565</v>
      </c>
    </row>
    <row r="1737" spans="1:6">
      <c r="A1737">
        <v>19</v>
      </c>
      <c r="B1737">
        <v>-89.918999999999997</v>
      </c>
      <c r="C1737">
        <v>3913</v>
      </c>
      <c r="D1737">
        <v>800000</v>
      </c>
      <c r="E1737">
        <v>662</v>
      </c>
      <c r="F1737" s="3">
        <v>678.53068156192137</v>
      </c>
    </row>
    <row r="1738" spans="1:6">
      <c r="A1738">
        <v>20</v>
      </c>
      <c r="B1738">
        <v>-89.805999999999997</v>
      </c>
      <c r="C1738">
        <v>3913</v>
      </c>
      <c r="D1738">
        <v>800000</v>
      </c>
      <c r="E1738">
        <v>645</v>
      </c>
      <c r="F1738" s="3">
        <v>647.30509107209662</v>
      </c>
    </row>
    <row r="1739" spans="1:6">
      <c r="A1739">
        <v>21</v>
      </c>
      <c r="B1739">
        <v>-89.691000000000003</v>
      </c>
      <c r="C1739">
        <v>3913</v>
      </c>
      <c r="D1739">
        <v>800000</v>
      </c>
      <c r="E1739">
        <v>615</v>
      </c>
      <c r="F1739" s="3">
        <v>624.13529614772472</v>
      </c>
    </row>
    <row r="1740" spans="1:6">
      <c r="A1740">
        <v>22</v>
      </c>
      <c r="B1740">
        <v>-89.576999999999998</v>
      </c>
      <c r="C1740">
        <v>3913</v>
      </c>
      <c r="D1740">
        <v>800000</v>
      </c>
      <c r="E1740">
        <v>625</v>
      </c>
      <c r="F1740" s="3">
        <v>610.44877936860769</v>
      </c>
    </row>
    <row r="1741" spans="1:6">
      <c r="A1741">
        <v>23</v>
      </c>
      <c r="B1741">
        <v>-89.457999999999998</v>
      </c>
      <c r="C1741">
        <v>3913</v>
      </c>
      <c r="D1741">
        <v>800000</v>
      </c>
      <c r="E1741">
        <v>666</v>
      </c>
      <c r="F1741" s="3">
        <v>604.13963066737915</v>
      </c>
    </row>
    <row r="1742" spans="1:6">
      <c r="A1742">
        <v>24</v>
      </c>
      <c r="B1742">
        <v>-89.341999999999999</v>
      </c>
      <c r="C1742">
        <v>3913</v>
      </c>
      <c r="D1742">
        <v>800000</v>
      </c>
      <c r="E1742">
        <v>610</v>
      </c>
      <c r="F1742" s="3">
        <v>603.15649892015517</v>
      </c>
    </row>
    <row r="1743" spans="1:6">
      <c r="A1743">
        <v>25</v>
      </c>
      <c r="B1743">
        <v>-89.234999999999999</v>
      </c>
      <c r="C1743">
        <v>3913</v>
      </c>
      <c r="D1743">
        <v>800000</v>
      </c>
      <c r="E1743">
        <v>637</v>
      </c>
      <c r="F1743" s="3">
        <v>604.79247333555963</v>
      </c>
    </row>
    <row r="1744" spans="1:6">
      <c r="A1744">
        <v>26</v>
      </c>
      <c r="B1744">
        <v>-89.13</v>
      </c>
      <c r="C1744">
        <v>3913</v>
      </c>
      <c r="D1744">
        <v>800000</v>
      </c>
      <c r="E1744">
        <v>580</v>
      </c>
      <c r="F1744" s="3">
        <v>607.58543532569809</v>
      </c>
    </row>
    <row r="1745" spans="1:6">
      <c r="A1745">
        <v>27</v>
      </c>
      <c r="B1745">
        <v>-89.016000000000005</v>
      </c>
      <c r="C1745">
        <v>3913</v>
      </c>
      <c r="D1745">
        <v>800000</v>
      </c>
      <c r="E1745">
        <v>615</v>
      </c>
      <c r="F1745" s="3">
        <v>611.21280090354605</v>
      </c>
    </row>
    <row r="1746" spans="1:6">
      <c r="A1746">
        <v>28</v>
      </c>
      <c r="B1746">
        <v>-88.896000000000001</v>
      </c>
      <c r="C1746">
        <v>3913</v>
      </c>
      <c r="D1746">
        <v>800000</v>
      </c>
      <c r="E1746">
        <v>622</v>
      </c>
      <c r="F1746" s="3">
        <v>615.28880624799899</v>
      </c>
    </row>
    <row r="1747" spans="1:6">
      <c r="A1747">
        <v>29</v>
      </c>
      <c r="B1747">
        <v>-88.790999999999997</v>
      </c>
      <c r="C1747">
        <v>3913</v>
      </c>
      <c r="D1747">
        <v>800000</v>
      </c>
      <c r="E1747">
        <v>664</v>
      </c>
      <c r="F1747" s="3">
        <v>618.92818514646058</v>
      </c>
    </row>
    <row r="1748" spans="1:6">
      <c r="A1748">
        <v>30</v>
      </c>
      <c r="B1748">
        <v>-88.671999999999997</v>
      </c>
      <c r="C1748">
        <v>3913</v>
      </c>
      <c r="D1748">
        <v>800000</v>
      </c>
      <c r="E1748">
        <v>607</v>
      </c>
      <c r="F1748" s="3">
        <v>623.07695440968939</v>
      </c>
    </row>
    <row r="1749" spans="1:6">
      <c r="A1749">
        <v>31</v>
      </c>
      <c r="B1749">
        <v>-88.56</v>
      </c>
      <c r="C1749">
        <v>3913</v>
      </c>
      <c r="D1749">
        <v>800000</v>
      </c>
      <c r="E1749">
        <v>560</v>
      </c>
      <c r="F1749" s="3">
        <v>626.98806816018327</v>
      </c>
    </row>
    <row r="1750" spans="1:6">
      <c r="A1750">
        <v>32</v>
      </c>
      <c r="B1750">
        <v>-88.451999999999998</v>
      </c>
      <c r="C1750">
        <v>3913</v>
      </c>
      <c r="D1750">
        <v>800000</v>
      </c>
      <c r="E1750">
        <v>659</v>
      </c>
      <c r="F1750" s="3"/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81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82</v>
      </c>
    </row>
    <row r="1760" spans="1:6">
      <c r="A1760" t="s">
        <v>79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123</v>
      </c>
      <c r="B1768" t="s">
        <v>102</v>
      </c>
      <c r="C1768" t="s">
        <v>105</v>
      </c>
      <c r="D1768" t="s">
        <v>122</v>
      </c>
      <c r="E1768" t="s">
        <v>121</v>
      </c>
      <c r="F1768" t="s">
        <v>142</v>
      </c>
    </row>
    <row r="1769" spans="1:10">
      <c r="A1769">
        <v>1</v>
      </c>
      <c r="B1769">
        <v>-91.947999999999993</v>
      </c>
      <c r="C1769">
        <v>5</v>
      </c>
      <c r="D1769">
        <v>1000</v>
      </c>
      <c r="E1769">
        <v>1</v>
      </c>
      <c r="J1769" t="s">
        <v>188</v>
      </c>
    </row>
    <row r="1770" spans="1:10">
      <c r="A1770">
        <v>2</v>
      </c>
      <c r="B1770">
        <v>-91.838999999999999</v>
      </c>
      <c r="C1770">
        <v>5</v>
      </c>
      <c r="D1770">
        <v>1000</v>
      </c>
      <c r="E1770">
        <v>2</v>
      </c>
    </row>
    <row r="1771" spans="1:10">
      <c r="A1771">
        <v>3</v>
      </c>
      <c r="B1771">
        <v>-91.724000000000004</v>
      </c>
      <c r="C1771">
        <v>5</v>
      </c>
      <c r="D1771">
        <v>1000</v>
      </c>
      <c r="E1771">
        <v>1</v>
      </c>
    </row>
    <row r="1772" spans="1:10">
      <c r="A1772">
        <v>4</v>
      </c>
      <c r="B1772">
        <v>-91.611999999999995</v>
      </c>
      <c r="C1772">
        <v>5</v>
      </c>
      <c r="D1772">
        <v>1000</v>
      </c>
      <c r="E1772">
        <v>1</v>
      </c>
    </row>
    <row r="1773" spans="1:10">
      <c r="A1773">
        <v>5</v>
      </c>
      <c r="B1773">
        <v>-91.5</v>
      </c>
      <c r="C1773">
        <v>5</v>
      </c>
      <c r="D1773">
        <v>1000</v>
      </c>
      <c r="E1773">
        <v>0</v>
      </c>
    </row>
    <row r="1774" spans="1:10">
      <c r="A1774">
        <v>6</v>
      </c>
      <c r="B1774">
        <v>-91.394000000000005</v>
      </c>
      <c r="C1774">
        <v>5</v>
      </c>
      <c r="D1774">
        <v>1000</v>
      </c>
      <c r="E1774">
        <v>0</v>
      </c>
    </row>
    <row r="1775" spans="1:10">
      <c r="A1775">
        <v>7</v>
      </c>
      <c r="B1775">
        <v>-91.281000000000006</v>
      </c>
      <c r="C1775">
        <v>5</v>
      </c>
      <c r="D1775">
        <v>1000</v>
      </c>
      <c r="E1775">
        <v>0</v>
      </c>
    </row>
    <row r="1776" spans="1:10">
      <c r="A1776">
        <v>8</v>
      </c>
      <c r="B1776">
        <v>-91.165000000000006</v>
      </c>
      <c r="C1776">
        <v>5</v>
      </c>
      <c r="D1776">
        <v>1000</v>
      </c>
      <c r="E1776">
        <v>0</v>
      </c>
    </row>
    <row r="1777" spans="1:5">
      <c r="A1777">
        <v>9</v>
      </c>
      <c r="B1777">
        <v>-91.049000000000007</v>
      </c>
      <c r="C1777">
        <v>5</v>
      </c>
      <c r="D1777">
        <v>1000</v>
      </c>
      <c r="E1777">
        <v>0</v>
      </c>
    </row>
    <row r="1778" spans="1:5">
      <c r="A1778">
        <v>10</v>
      </c>
      <c r="B1778">
        <v>-90.933999999999997</v>
      </c>
      <c r="C1778">
        <v>5</v>
      </c>
      <c r="D1778">
        <v>1000</v>
      </c>
      <c r="E1778">
        <v>0</v>
      </c>
    </row>
    <row r="1779" spans="1:5">
      <c r="A1779">
        <v>11</v>
      </c>
      <c r="B1779">
        <v>-90.823999999999998</v>
      </c>
      <c r="C1779">
        <v>5</v>
      </c>
      <c r="D1779">
        <v>1000</v>
      </c>
      <c r="E1779">
        <v>0</v>
      </c>
    </row>
    <row r="1780" spans="1:5">
      <c r="A1780">
        <v>12</v>
      </c>
      <c r="B1780">
        <v>-90.709000000000003</v>
      </c>
      <c r="C1780">
        <v>5</v>
      </c>
      <c r="D1780">
        <v>1000</v>
      </c>
      <c r="E1780">
        <v>0</v>
      </c>
    </row>
    <row r="1781" spans="1:5">
      <c r="A1781">
        <v>13</v>
      </c>
      <c r="B1781">
        <v>-90.594999999999999</v>
      </c>
      <c r="C1781">
        <v>5</v>
      </c>
      <c r="D1781">
        <v>1000</v>
      </c>
      <c r="E1781">
        <v>0</v>
      </c>
    </row>
    <row r="1782" spans="1:5">
      <c r="A1782">
        <v>14</v>
      </c>
      <c r="B1782">
        <v>-90.486999999999995</v>
      </c>
      <c r="C1782">
        <v>5</v>
      </c>
      <c r="D1782">
        <v>1000</v>
      </c>
      <c r="E1782">
        <v>0</v>
      </c>
    </row>
    <row r="1783" spans="1:5">
      <c r="A1783">
        <v>15</v>
      </c>
      <c r="B1783">
        <v>-90.372</v>
      </c>
      <c r="C1783">
        <v>5</v>
      </c>
      <c r="D1783">
        <v>1000</v>
      </c>
      <c r="E1783">
        <v>0</v>
      </c>
    </row>
    <row r="1784" spans="1:5">
      <c r="A1784">
        <v>16</v>
      </c>
      <c r="B1784">
        <v>-90.256</v>
      </c>
      <c r="C1784">
        <v>5</v>
      </c>
      <c r="D1784">
        <v>1000</v>
      </c>
      <c r="E1784">
        <v>0</v>
      </c>
    </row>
    <row r="1785" spans="1:5">
      <c r="A1785">
        <v>17</v>
      </c>
      <c r="B1785">
        <v>-90.14</v>
      </c>
      <c r="C1785">
        <v>5</v>
      </c>
      <c r="D1785">
        <v>1000</v>
      </c>
      <c r="E1785">
        <v>0</v>
      </c>
    </row>
    <row r="1786" spans="1:5">
      <c r="A1786">
        <v>18</v>
      </c>
      <c r="B1786">
        <v>-90.025000000000006</v>
      </c>
      <c r="C1786">
        <v>5</v>
      </c>
      <c r="D1786">
        <v>1000</v>
      </c>
      <c r="E1786">
        <v>0</v>
      </c>
    </row>
    <row r="1787" spans="1:5">
      <c r="A1787">
        <v>19</v>
      </c>
      <c r="B1787">
        <v>-89.918999999999997</v>
      </c>
      <c r="C1787">
        <v>5</v>
      </c>
      <c r="D1787">
        <v>1000</v>
      </c>
      <c r="E1787">
        <v>0</v>
      </c>
    </row>
    <row r="1788" spans="1:5">
      <c r="A1788">
        <v>20</v>
      </c>
      <c r="B1788">
        <v>-89.805999999999997</v>
      </c>
      <c r="C1788">
        <v>5</v>
      </c>
      <c r="D1788">
        <v>1000</v>
      </c>
      <c r="E1788">
        <v>0</v>
      </c>
    </row>
    <row r="1789" spans="1:5">
      <c r="A1789">
        <v>21</v>
      </c>
      <c r="B1789">
        <v>-89.691000000000003</v>
      </c>
      <c r="C1789">
        <v>5</v>
      </c>
      <c r="D1789">
        <v>1000</v>
      </c>
      <c r="E1789">
        <v>0</v>
      </c>
    </row>
    <row r="1790" spans="1:5">
      <c r="A1790">
        <v>22</v>
      </c>
      <c r="B1790">
        <v>-89.576999999999998</v>
      </c>
      <c r="C1790">
        <v>5</v>
      </c>
      <c r="D1790">
        <v>1000</v>
      </c>
      <c r="E1790">
        <v>0</v>
      </c>
    </row>
    <row r="1791" spans="1:5">
      <c r="A1791">
        <v>23</v>
      </c>
      <c r="B1791">
        <v>-89.457999999999998</v>
      </c>
      <c r="C1791">
        <v>5</v>
      </c>
      <c r="D1791">
        <v>1000</v>
      </c>
      <c r="E1791">
        <v>0</v>
      </c>
    </row>
    <row r="1792" spans="1:5">
      <c r="A1792">
        <v>24</v>
      </c>
      <c r="B1792">
        <v>-89.341999999999999</v>
      </c>
      <c r="C1792">
        <v>5</v>
      </c>
      <c r="D1792">
        <v>1000</v>
      </c>
      <c r="E1792">
        <v>0</v>
      </c>
    </row>
    <row r="1793" spans="1:5">
      <c r="A1793">
        <v>25</v>
      </c>
      <c r="B1793">
        <v>-89.234999999999999</v>
      </c>
      <c r="C1793">
        <v>5</v>
      </c>
      <c r="D1793">
        <v>1000</v>
      </c>
      <c r="E1793">
        <v>0</v>
      </c>
    </row>
    <row r="1794" spans="1:5">
      <c r="A1794">
        <v>26</v>
      </c>
      <c r="B1794">
        <v>-89.13</v>
      </c>
      <c r="C1794">
        <v>5</v>
      </c>
      <c r="D1794">
        <v>1000</v>
      </c>
      <c r="E1794">
        <v>2</v>
      </c>
    </row>
    <row r="1795" spans="1:5">
      <c r="A1795">
        <v>27</v>
      </c>
      <c r="B1795">
        <v>-89.016000000000005</v>
      </c>
      <c r="C1795">
        <v>5</v>
      </c>
      <c r="D1795">
        <v>1000</v>
      </c>
      <c r="E1795">
        <v>0</v>
      </c>
    </row>
    <row r="1796" spans="1:5">
      <c r="A1796">
        <v>28</v>
      </c>
      <c r="B1796">
        <v>-88.896000000000001</v>
      </c>
      <c r="C1796">
        <v>5</v>
      </c>
      <c r="D1796">
        <v>1000</v>
      </c>
      <c r="E1796">
        <v>0</v>
      </c>
    </row>
    <row r="1797" spans="1:5">
      <c r="A1797">
        <v>29</v>
      </c>
      <c r="B1797">
        <v>-88.790999999999997</v>
      </c>
      <c r="C1797">
        <v>5</v>
      </c>
      <c r="D1797">
        <v>1000</v>
      </c>
      <c r="E1797">
        <v>0</v>
      </c>
    </row>
    <row r="1798" spans="1:5">
      <c r="A1798">
        <v>30</v>
      </c>
      <c r="B1798">
        <v>-88.671999999999997</v>
      </c>
      <c r="C1798">
        <v>5</v>
      </c>
      <c r="D1798">
        <v>1000</v>
      </c>
      <c r="E1798">
        <v>1</v>
      </c>
    </row>
    <row r="1799" spans="1:5">
      <c r="A1799">
        <v>31</v>
      </c>
      <c r="B1799">
        <v>-88.56</v>
      </c>
      <c r="C1799">
        <v>5</v>
      </c>
      <c r="D1799">
        <v>1000</v>
      </c>
      <c r="E1799">
        <v>0</v>
      </c>
    </row>
    <row r="1800" spans="1:5">
      <c r="A1800">
        <v>32</v>
      </c>
      <c r="B1800">
        <v>-88.451999999999998</v>
      </c>
      <c r="C1800">
        <v>5</v>
      </c>
      <c r="D1800">
        <v>1000</v>
      </c>
      <c r="E1800">
        <v>1</v>
      </c>
    </row>
    <row r="1801" spans="1:5">
      <c r="A1801" t="s">
        <v>0</v>
      </c>
    </row>
    <row r="1802" spans="1:5">
      <c r="A1802" t="s">
        <v>0</v>
      </c>
    </row>
    <row r="1803" spans="1:5">
      <c r="A1803" t="s">
        <v>0</v>
      </c>
    </row>
    <row r="1804" spans="1:5">
      <c r="A1804" t="s">
        <v>0</v>
      </c>
    </row>
    <row r="1805" spans="1:5">
      <c r="A1805" t="s">
        <v>83</v>
      </c>
    </row>
    <row r="1806" spans="1:5">
      <c r="A1806" t="s">
        <v>2</v>
      </c>
    </row>
    <row r="1807" spans="1:5">
      <c r="A1807" t="s">
        <v>3</v>
      </c>
    </row>
    <row r="1808" spans="1:5">
      <c r="A1808" t="s">
        <v>4</v>
      </c>
    </row>
    <row r="1809" spans="1:10">
      <c r="A1809" t="s">
        <v>82</v>
      </c>
    </row>
    <row r="1810" spans="1:10">
      <c r="A1810" t="s">
        <v>84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123</v>
      </c>
      <c r="B1818" t="s">
        <v>102</v>
      </c>
      <c r="C1818" t="s">
        <v>105</v>
      </c>
      <c r="D1818" t="s">
        <v>122</v>
      </c>
      <c r="E1818" t="s">
        <v>121</v>
      </c>
      <c r="F1818" t="s">
        <v>142</v>
      </c>
    </row>
    <row r="1819" spans="1:10">
      <c r="A1819">
        <v>1</v>
      </c>
      <c r="B1819">
        <v>-91.947999999999993</v>
      </c>
      <c r="C1819">
        <v>3908</v>
      </c>
      <c r="D1819">
        <v>800000</v>
      </c>
      <c r="E1819">
        <v>437</v>
      </c>
      <c r="F1819" s="3"/>
      <c r="J1819" t="s">
        <v>190</v>
      </c>
    </row>
    <row r="1820" spans="1:10">
      <c r="A1820">
        <v>2</v>
      </c>
      <c r="B1820">
        <v>-91.838999999999999</v>
      </c>
      <c r="C1820">
        <v>3908</v>
      </c>
      <c r="D1820">
        <v>800000</v>
      </c>
      <c r="E1820">
        <v>413</v>
      </c>
      <c r="F1820" s="3"/>
    </row>
    <row r="1821" spans="1:10">
      <c r="A1821">
        <v>3</v>
      </c>
      <c r="B1821">
        <v>-91.724000000000004</v>
      </c>
      <c r="C1821">
        <v>3908</v>
      </c>
      <c r="D1821">
        <v>800000</v>
      </c>
      <c r="E1821">
        <v>428</v>
      </c>
      <c r="F1821" s="3"/>
    </row>
    <row r="1822" spans="1:10">
      <c r="A1822">
        <v>4</v>
      </c>
      <c r="B1822">
        <v>-91.611999999999995</v>
      </c>
      <c r="C1822">
        <v>3908</v>
      </c>
      <c r="D1822">
        <v>800000</v>
      </c>
      <c r="E1822">
        <v>443</v>
      </c>
      <c r="F1822" s="3"/>
    </row>
    <row r="1823" spans="1:10">
      <c r="A1823">
        <v>5</v>
      </c>
      <c r="B1823">
        <v>-91.5</v>
      </c>
      <c r="C1823">
        <v>3908</v>
      </c>
      <c r="D1823">
        <v>800000</v>
      </c>
      <c r="E1823">
        <v>464</v>
      </c>
      <c r="F1823" s="3"/>
    </row>
    <row r="1824" spans="1:10">
      <c r="A1824">
        <v>6</v>
      </c>
      <c r="B1824">
        <v>-91.394000000000005</v>
      </c>
      <c r="C1824">
        <v>3908</v>
      </c>
      <c r="D1824">
        <v>800000</v>
      </c>
      <c r="E1824">
        <v>503</v>
      </c>
      <c r="F1824" s="3">
        <v>509.17769278924442</v>
      </c>
    </row>
    <row r="1825" spans="1:6">
      <c r="A1825">
        <v>7</v>
      </c>
      <c r="B1825">
        <v>-91.281000000000006</v>
      </c>
      <c r="C1825">
        <v>3908</v>
      </c>
      <c r="D1825">
        <v>800000</v>
      </c>
      <c r="E1825">
        <v>507</v>
      </c>
      <c r="F1825" s="3">
        <v>514.05623242890135</v>
      </c>
    </row>
    <row r="1826" spans="1:6">
      <c r="A1826">
        <v>8</v>
      </c>
      <c r="B1826">
        <v>-91.165000000000006</v>
      </c>
      <c r="C1826">
        <v>3908</v>
      </c>
      <c r="D1826">
        <v>800000</v>
      </c>
      <c r="E1826">
        <v>539</v>
      </c>
      <c r="F1826" s="3">
        <v>521.80894634948299</v>
      </c>
    </row>
    <row r="1827" spans="1:6">
      <c r="A1827">
        <v>9</v>
      </c>
      <c r="B1827">
        <v>-91.049000000000007</v>
      </c>
      <c r="C1827">
        <v>3908</v>
      </c>
      <c r="D1827">
        <v>800000</v>
      </c>
      <c r="E1827">
        <v>527</v>
      </c>
      <c r="F1827" s="3">
        <v>534.71066455295738</v>
      </c>
    </row>
    <row r="1828" spans="1:6">
      <c r="A1828">
        <v>10</v>
      </c>
      <c r="B1828">
        <v>-90.933999999999997</v>
      </c>
      <c r="C1828">
        <v>3908</v>
      </c>
      <c r="D1828">
        <v>800000</v>
      </c>
      <c r="E1828">
        <v>553</v>
      </c>
      <c r="F1828" s="3">
        <v>555.56576920891087</v>
      </c>
    </row>
    <row r="1829" spans="1:6">
      <c r="A1829">
        <v>11</v>
      </c>
      <c r="B1829">
        <v>-90.823999999999998</v>
      </c>
      <c r="C1829">
        <v>3908</v>
      </c>
      <c r="D1829">
        <v>800000</v>
      </c>
      <c r="E1829">
        <v>583</v>
      </c>
      <c r="F1829" s="3">
        <v>585.39536258447367</v>
      </c>
    </row>
    <row r="1830" spans="1:6">
      <c r="A1830">
        <v>12</v>
      </c>
      <c r="B1830">
        <v>-90.709000000000003</v>
      </c>
      <c r="C1830">
        <v>3908</v>
      </c>
      <c r="D1830">
        <v>800000</v>
      </c>
      <c r="E1830">
        <v>636</v>
      </c>
      <c r="F1830" s="3">
        <v>627.28041047400757</v>
      </c>
    </row>
    <row r="1831" spans="1:6">
      <c r="A1831">
        <v>13</v>
      </c>
      <c r="B1831">
        <v>-90.594999999999999</v>
      </c>
      <c r="C1831">
        <v>3908</v>
      </c>
      <c r="D1831">
        <v>800000</v>
      </c>
      <c r="E1831">
        <v>678</v>
      </c>
      <c r="F1831" s="3">
        <v>676.09005387421439</v>
      </c>
    </row>
    <row r="1832" spans="1:6">
      <c r="A1832">
        <v>14</v>
      </c>
      <c r="B1832">
        <v>-90.486999999999995</v>
      </c>
      <c r="C1832">
        <v>3908</v>
      </c>
      <c r="D1832">
        <v>800000</v>
      </c>
      <c r="E1832">
        <v>699</v>
      </c>
      <c r="F1832" s="3">
        <v>721.84548508040734</v>
      </c>
    </row>
    <row r="1833" spans="1:6">
      <c r="A1833">
        <v>15</v>
      </c>
      <c r="B1833">
        <v>-90.372</v>
      </c>
      <c r="C1833">
        <v>3908</v>
      </c>
      <c r="D1833">
        <v>800000</v>
      </c>
      <c r="E1833">
        <v>792</v>
      </c>
      <c r="F1833" s="3">
        <v>759.74235892659703</v>
      </c>
    </row>
    <row r="1834" spans="1:6">
      <c r="A1834">
        <v>16</v>
      </c>
      <c r="B1834">
        <v>-90.256</v>
      </c>
      <c r="C1834">
        <v>3908</v>
      </c>
      <c r="D1834">
        <v>800000</v>
      </c>
      <c r="E1834">
        <v>767</v>
      </c>
      <c r="F1834" s="3">
        <v>777.00121199872217</v>
      </c>
    </row>
    <row r="1835" spans="1:6">
      <c r="A1835">
        <v>17</v>
      </c>
      <c r="B1835">
        <v>-90.14</v>
      </c>
      <c r="C1835">
        <v>3908</v>
      </c>
      <c r="D1835">
        <v>800000</v>
      </c>
      <c r="E1835">
        <v>753</v>
      </c>
      <c r="F1835" s="3">
        <v>768.84553336984868</v>
      </c>
    </row>
    <row r="1836" spans="1:6">
      <c r="A1836">
        <v>18</v>
      </c>
      <c r="B1836">
        <v>-90.025000000000006</v>
      </c>
      <c r="C1836">
        <v>3908</v>
      </c>
      <c r="D1836">
        <v>800000</v>
      </c>
      <c r="E1836">
        <v>742</v>
      </c>
      <c r="F1836" s="3">
        <v>738.99924537431355</v>
      </c>
    </row>
    <row r="1837" spans="1:6">
      <c r="A1837">
        <v>19</v>
      </c>
      <c r="B1837">
        <v>-89.918999999999997</v>
      </c>
      <c r="C1837">
        <v>3908</v>
      </c>
      <c r="D1837">
        <v>800000</v>
      </c>
      <c r="E1837">
        <v>745</v>
      </c>
      <c r="F1837" s="3">
        <v>700.23979626261439</v>
      </c>
    </row>
    <row r="1838" spans="1:6">
      <c r="A1838">
        <v>20</v>
      </c>
      <c r="B1838">
        <v>-89.805999999999997</v>
      </c>
      <c r="C1838">
        <v>3908</v>
      </c>
      <c r="D1838">
        <v>800000</v>
      </c>
      <c r="E1838">
        <v>619</v>
      </c>
      <c r="F1838" s="3">
        <v>657.00297315607668</v>
      </c>
    </row>
    <row r="1839" spans="1:6">
      <c r="A1839">
        <v>21</v>
      </c>
      <c r="B1839">
        <v>-89.691000000000003</v>
      </c>
      <c r="C1839">
        <v>3908</v>
      </c>
      <c r="D1839">
        <v>800000</v>
      </c>
      <c r="E1839">
        <v>614</v>
      </c>
      <c r="F1839" s="3">
        <v>619.33841176938461</v>
      </c>
    </row>
    <row r="1840" spans="1:6">
      <c r="A1840">
        <v>22</v>
      </c>
      <c r="B1840">
        <v>-89.576999999999998</v>
      </c>
      <c r="C1840">
        <v>3908</v>
      </c>
      <c r="D1840">
        <v>800000</v>
      </c>
      <c r="E1840">
        <v>595</v>
      </c>
      <c r="F1840" s="3">
        <v>592.53797006570608</v>
      </c>
    </row>
    <row r="1841" spans="1:6">
      <c r="A1841">
        <v>23</v>
      </c>
      <c r="B1841">
        <v>-89.457999999999998</v>
      </c>
      <c r="C1841">
        <v>3908</v>
      </c>
      <c r="D1841">
        <v>800000</v>
      </c>
      <c r="E1841">
        <v>591</v>
      </c>
      <c r="F1841" s="3">
        <v>575.83558963831081</v>
      </c>
    </row>
    <row r="1842" spans="1:6">
      <c r="A1842">
        <v>24</v>
      </c>
      <c r="B1842">
        <v>-89.341999999999999</v>
      </c>
      <c r="C1842">
        <v>3908</v>
      </c>
      <c r="D1842">
        <v>800000</v>
      </c>
      <c r="E1842">
        <v>586</v>
      </c>
      <c r="F1842" s="3">
        <v>568.14149804979741</v>
      </c>
    </row>
    <row r="1843" spans="1:6">
      <c r="A1843">
        <v>25</v>
      </c>
      <c r="B1843">
        <v>-89.234999999999999</v>
      </c>
      <c r="C1843">
        <v>3908</v>
      </c>
      <c r="D1843">
        <v>800000</v>
      </c>
      <c r="E1843">
        <v>537</v>
      </c>
      <c r="F1843" s="3">
        <v>565.89780177361774</v>
      </c>
    </row>
    <row r="1844" spans="1:6">
      <c r="A1844">
        <v>26</v>
      </c>
      <c r="B1844">
        <v>-89.13</v>
      </c>
      <c r="C1844">
        <v>3908</v>
      </c>
      <c r="D1844">
        <v>800000</v>
      </c>
      <c r="E1844">
        <v>620</v>
      </c>
      <c r="F1844" s="3">
        <v>566.26008769799159</v>
      </c>
    </row>
    <row r="1845" spans="1:6">
      <c r="A1845">
        <v>27</v>
      </c>
      <c r="B1845">
        <v>-89.016000000000005</v>
      </c>
      <c r="C1845">
        <v>3908</v>
      </c>
      <c r="D1845">
        <v>800000</v>
      </c>
      <c r="E1845">
        <v>575</v>
      </c>
      <c r="F1845" s="3">
        <v>568.09534809358797</v>
      </c>
    </row>
    <row r="1846" spans="1:6">
      <c r="A1846">
        <v>28</v>
      </c>
      <c r="B1846">
        <v>-88.896000000000001</v>
      </c>
      <c r="C1846">
        <v>3908</v>
      </c>
      <c r="D1846">
        <v>800000</v>
      </c>
      <c r="E1846">
        <v>541</v>
      </c>
      <c r="F1846" s="3">
        <v>570.72846257162075</v>
      </c>
    </row>
    <row r="1847" spans="1:6">
      <c r="A1847">
        <v>29</v>
      </c>
      <c r="B1847">
        <v>-88.790999999999997</v>
      </c>
      <c r="C1847">
        <v>3908</v>
      </c>
      <c r="D1847">
        <v>800000</v>
      </c>
      <c r="E1847">
        <v>597</v>
      </c>
      <c r="F1847" s="3">
        <v>573.25559943098824</v>
      </c>
    </row>
    <row r="1848" spans="1:6">
      <c r="A1848">
        <v>30</v>
      </c>
      <c r="B1848">
        <v>-88.671999999999997</v>
      </c>
      <c r="C1848">
        <v>3908</v>
      </c>
      <c r="D1848">
        <v>800000</v>
      </c>
      <c r="E1848">
        <v>547</v>
      </c>
      <c r="F1848" s="3">
        <v>576.20298206518032</v>
      </c>
    </row>
    <row r="1849" spans="1:6">
      <c r="A1849">
        <v>31</v>
      </c>
      <c r="B1849">
        <v>-88.56</v>
      </c>
      <c r="C1849">
        <v>3908</v>
      </c>
      <c r="D1849">
        <v>800000</v>
      </c>
      <c r="E1849">
        <v>577</v>
      </c>
      <c r="F1849" s="3">
        <v>579.00170611878139</v>
      </c>
    </row>
    <row r="1850" spans="1:6">
      <c r="A1850">
        <v>32</v>
      </c>
      <c r="B1850">
        <v>-88.451999999999998</v>
      </c>
      <c r="C1850">
        <v>3908</v>
      </c>
      <c r="D1850">
        <v>800000</v>
      </c>
      <c r="E1850">
        <v>646</v>
      </c>
      <c r="F1850" s="3"/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85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82</v>
      </c>
    </row>
    <row r="1860" spans="1:10">
      <c r="A1860" t="s">
        <v>86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123</v>
      </c>
      <c r="B1868" t="s">
        <v>102</v>
      </c>
      <c r="C1868" t="s">
        <v>105</v>
      </c>
      <c r="D1868" t="s">
        <v>122</v>
      </c>
      <c r="E1868" t="s">
        <v>121</v>
      </c>
      <c r="F1868" t="s">
        <v>142</v>
      </c>
    </row>
    <row r="1869" spans="1:10">
      <c r="A1869">
        <v>1</v>
      </c>
      <c r="B1869">
        <v>-91.947999999999993</v>
      </c>
      <c r="C1869">
        <v>3915</v>
      </c>
      <c r="D1869">
        <v>800000</v>
      </c>
      <c r="E1869">
        <v>381</v>
      </c>
      <c r="F1869" s="3"/>
      <c r="J1869" t="s">
        <v>191</v>
      </c>
    </row>
    <row r="1870" spans="1:10">
      <c r="A1870">
        <v>2</v>
      </c>
      <c r="B1870">
        <v>-91.838999999999999</v>
      </c>
      <c r="C1870">
        <v>3915</v>
      </c>
      <c r="D1870">
        <v>800000</v>
      </c>
      <c r="E1870">
        <v>417</v>
      </c>
      <c r="F1870" s="3"/>
    </row>
    <row r="1871" spans="1:10">
      <c r="A1871">
        <v>3</v>
      </c>
      <c r="B1871">
        <v>-91.724000000000004</v>
      </c>
      <c r="C1871">
        <v>3915</v>
      </c>
      <c r="D1871">
        <v>800000</v>
      </c>
      <c r="E1871">
        <v>458</v>
      </c>
      <c r="F1871" s="3"/>
    </row>
    <row r="1872" spans="1:10">
      <c r="A1872">
        <v>4</v>
      </c>
      <c r="B1872">
        <v>-91.611999999999995</v>
      </c>
      <c r="C1872">
        <v>3915</v>
      </c>
      <c r="D1872">
        <v>800000</v>
      </c>
      <c r="E1872">
        <v>450</v>
      </c>
      <c r="F1872" s="3"/>
    </row>
    <row r="1873" spans="1:6">
      <c r="A1873">
        <v>5</v>
      </c>
      <c r="B1873">
        <v>-91.5</v>
      </c>
      <c r="C1873">
        <v>3915</v>
      </c>
      <c r="D1873">
        <v>800000</v>
      </c>
      <c r="E1873">
        <v>469</v>
      </c>
      <c r="F1873" s="3"/>
    </row>
    <row r="1874" spans="1:6">
      <c r="A1874">
        <v>6</v>
      </c>
      <c r="B1874">
        <v>-91.394000000000005</v>
      </c>
      <c r="C1874">
        <v>3915</v>
      </c>
      <c r="D1874">
        <v>800000</v>
      </c>
      <c r="E1874">
        <v>494</v>
      </c>
      <c r="F1874" s="3">
        <v>501.09903798361853</v>
      </c>
    </row>
    <row r="1875" spans="1:6">
      <c r="A1875">
        <v>7</v>
      </c>
      <c r="B1875">
        <v>-91.281000000000006</v>
      </c>
      <c r="C1875">
        <v>3915</v>
      </c>
      <c r="D1875">
        <v>800000</v>
      </c>
      <c r="E1875">
        <v>503</v>
      </c>
      <c r="F1875" s="3">
        <v>507.26961681474086</v>
      </c>
    </row>
    <row r="1876" spans="1:6">
      <c r="A1876">
        <v>8</v>
      </c>
      <c r="B1876">
        <v>-91.165000000000006</v>
      </c>
      <c r="C1876">
        <v>3915</v>
      </c>
      <c r="D1876">
        <v>800000</v>
      </c>
      <c r="E1876">
        <v>514</v>
      </c>
      <c r="F1876" s="3">
        <v>516.66564391972895</v>
      </c>
    </row>
    <row r="1877" spans="1:6">
      <c r="A1877">
        <v>9</v>
      </c>
      <c r="B1877">
        <v>-91.049000000000007</v>
      </c>
      <c r="C1877">
        <v>3915</v>
      </c>
      <c r="D1877">
        <v>800000</v>
      </c>
      <c r="E1877">
        <v>547</v>
      </c>
      <c r="F1877" s="3">
        <v>531.37999089021093</v>
      </c>
    </row>
    <row r="1878" spans="1:6">
      <c r="A1878">
        <v>10</v>
      </c>
      <c r="B1878">
        <v>-90.933999999999997</v>
      </c>
      <c r="C1878">
        <v>3915</v>
      </c>
      <c r="D1878">
        <v>800000</v>
      </c>
      <c r="E1878">
        <v>568</v>
      </c>
      <c r="F1878" s="3">
        <v>553.82345109256005</v>
      </c>
    </row>
    <row r="1879" spans="1:6">
      <c r="A1879">
        <v>11</v>
      </c>
      <c r="B1879">
        <v>-90.823999999999998</v>
      </c>
      <c r="C1879">
        <v>3915</v>
      </c>
      <c r="D1879">
        <v>800000</v>
      </c>
      <c r="E1879">
        <v>576</v>
      </c>
      <c r="F1879" s="3">
        <v>584.57296302022542</v>
      </c>
    </row>
    <row r="1880" spans="1:6">
      <c r="A1880">
        <v>12</v>
      </c>
      <c r="B1880">
        <v>-90.709000000000003</v>
      </c>
      <c r="C1880">
        <v>3915</v>
      </c>
      <c r="D1880">
        <v>800000</v>
      </c>
      <c r="E1880">
        <v>601</v>
      </c>
      <c r="F1880" s="3">
        <v>626.70675049932606</v>
      </c>
    </row>
    <row r="1881" spans="1:6">
      <c r="A1881">
        <v>13</v>
      </c>
      <c r="B1881">
        <v>-90.594999999999999</v>
      </c>
      <c r="C1881">
        <v>3915</v>
      </c>
      <c r="D1881">
        <v>800000</v>
      </c>
      <c r="E1881">
        <v>697</v>
      </c>
      <c r="F1881" s="3">
        <v>675.73827479362092</v>
      </c>
    </row>
    <row r="1882" spans="1:6">
      <c r="A1882">
        <v>14</v>
      </c>
      <c r="B1882">
        <v>-90.486999999999995</v>
      </c>
      <c r="C1882">
        <v>3915</v>
      </c>
      <c r="D1882">
        <v>800000</v>
      </c>
      <c r="E1882">
        <v>732</v>
      </c>
      <c r="F1882" s="3">
        <v>723.06255419360934</v>
      </c>
    </row>
    <row r="1883" spans="1:6">
      <c r="A1883">
        <v>15</v>
      </c>
      <c r="B1883">
        <v>-90.372</v>
      </c>
      <c r="C1883">
        <v>3915</v>
      </c>
      <c r="D1883">
        <v>800000</v>
      </c>
      <c r="E1883">
        <v>749</v>
      </c>
      <c r="F1883" s="3">
        <v>765.7091145425394</v>
      </c>
    </row>
    <row r="1884" spans="1:6">
      <c r="A1884">
        <v>16</v>
      </c>
      <c r="B1884">
        <v>-90.256</v>
      </c>
      <c r="C1884">
        <v>3915</v>
      </c>
      <c r="D1884">
        <v>800000</v>
      </c>
      <c r="E1884">
        <v>772</v>
      </c>
      <c r="F1884" s="3">
        <v>791.6056732362506</v>
      </c>
    </row>
    <row r="1885" spans="1:6">
      <c r="A1885">
        <v>17</v>
      </c>
      <c r="B1885">
        <v>-90.14</v>
      </c>
      <c r="C1885">
        <v>3915</v>
      </c>
      <c r="D1885">
        <v>800000</v>
      </c>
      <c r="E1885">
        <v>830</v>
      </c>
      <c r="F1885" s="3">
        <v>794.53834510218303</v>
      </c>
    </row>
    <row r="1886" spans="1:6">
      <c r="A1886">
        <v>18</v>
      </c>
      <c r="B1886">
        <v>-90.025000000000006</v>
      </c>
      <c r="C1886">
        <v>3915</v>
      </c>
      <c r="D1886">
        <v>800000</v>
      </c>
      <c r="E1886">
        <v>811</v>
      </c>
      <c r="F1886" s="3">
        <v>774.93040928307528</v>
      </c>
    </row>
    <row r="1887" spans="1:6">
      <c r="A1887">
        <v>19</v>
      </c>
      <c r="B1887">
        <v>-89.918999999999997</v>
      </c>
      <c r="C1887">
        <v>3915</v>
      </c>
      <c r="D1887">
        <v>800000</v>
      </c>
      <c r="E1887">
        <v>698</v>
      </c>
      <c r="F1887" s="3">
        <v>742.01803861689086</v>
      </c>
    </row>
    <row r="1888" spans="1:6">
      <c r="A1888">
        <v>20</v>
      </c>
      <c r="B1888">
        <v>-89.805999999999997</v>
      </c>
      <c r="C1888">
        <v>3915</v>
      </c>
      <c r="D1888">
        <v>800000</v>
      </c>
      <c r="E1888">
        <v>700</v>
      </c>
      <c r="F1888" s="3">
        <v>699.51732890576864</v>
      </c>
    </row>
    <row r="1889" spans="1:6">
      <c r="A1889">
        <v>21</v>
      </c>
      <c r="B1889">
        <v>-89.691000000000003</v>
      </c>
      <c r="C1889">
        <v>3915</v>
      </c>
      <c r="D1889">
        <v>800000</v>
      </c>
      <c r="E1889">
        <v>638</v>
      </c>
      <c r="F1889" s="3">
        <v>657.19203931331845</v>
      </c>
    </row>
    <row r="1890" spans="1:6">
      <c r="A1890">
        <v>22</v>
      </c>
      <c r="B1890">
        <v>-89.576999999999998</v>
      </c>
      <c r="C1890">
        <v>3915</v>
      </c>
      <c r="D1890">
        <v>800000</v>
      </c>
      <c r="E1890">
        <v>633</v>
      </c>
      <c r="F1890" s="3">
        <v>622.55753183341233</v>
      </c>
    </row>
    <row r="1891" spans="1:6">
      <c r="A1891">
        <v>23</v>
      </c>
      <c r="B1891">
        <v>-89.457999999999998</v>
      </c>
      <c r="C1891">
        <v>3915</v>
      </c>
      <c r="D1891">
        <v>800000</v>
      </c>
      <c r="E1891">
        <v>634</v>
      </c>
      <c r="F1891" s="3">
        <v>597.12861625790583</v>
      </c>
    </row>
    <row r="1892" spans="1:6">
      <c r="A1892">
        <v>24</v>
      </c>
      <c r="B1892">
        <v>-89.341999999999999</v>
      </c>
      <c r="C1892">
        <v>3915</v>
      </c>
      <c r="D1892">
        <v>800000</v>
      </c>
      <c r="E1892">
        <v>573</v>
      </c>
      <c r="F1892" s="3">
        <v>582.44919748437133</v>
      </c>
    </row>
    <row r="1893" spans="1:6">
      <c r="A1893">
        <v>25</v>
      </c>
      <c r="B1893">
        <v>-89.234999999999999</v>
      </c>
      <c r="C1893">
        <v>3915</v>
      </c>
      <c r="D1893">
        <v>800000</v>
      </c>
      <c r="E1893">
        <v>567</v>
      </c>
      <c r="F1893" s="3">
        <v>575.81043049578079</v>
      </c>
    </row>
    <row r="1894" spans="1:6">
      <c r="A1894">
        <v>26</v>
      </c>
      <c r="B1894">
        <v>-89.13</v>
      </c>
      <c r="C1894">
        <v>3915</v>
      </c>
      <c r="D1894">
        <v>800000</v>
      </c>
      <c r="E1894">
        <v>580</v>
      </c>
      <c r="F1894" s="3">
        <v>573.66309138470251</v>
      </c>
    </row>
    <row r="1895" spans="1:6">
      <c r="A1895">
        <v>27</v>
      </c>
      <c r="B1895">
        <v>-89.016000000000005</v>
      </c>
      <c r="C1895">
        <v>3915</v>
      </c>
      <c r="D1895">
        <v>800000</v>
      </c>
      <c r="E1895">
        <v>600</v>
      </c>
      <c r="F1895" s="3">
        <v>574.27870147308704</v>
      </c>
    </row>
    <row r="1896" spans="1:6">
      <c r="A1896">
        <v>28</v>
      </c>
      <c r="B1896">
        <v>-88.896000000000001</v>
      </c>
      <c r="C1896">
        <v>3915</v>
      </c>
      <c r="D1896">
        <v>800000</v>
      </c>
      <c r="E1896">
        <v>561</v>
      </c>
      <c r="F1896" s="3">
        <v>576.67002505379583</v>
      </c>
    </row>
    <row r="1897" spans="1:6">
      <c r="A1897">
        <v>29</v>
      </c>
      <c r="B1897">
        <v>-88.790999999999997</v>
      </c>
      <c r="C1897">
        <v>3915</v>
      </c>
      <c r="D1897">
        <v>800000</v>
      </c>
      <c r="E1897">
        <v>573</v>
      </c>
      <c r="F1897" s="3">
        <v>579.44789382030592</v>
      </c>
    </row>
    <row r="1898" spans="1:6">
      <c r="A1898">
        <v>30</v>
      </c>
      <c r="B1898">
        <v>-88.671999999999997</v>
      </c>
      <c r="C1898">
        <v>3915</v>
      </c>
      <c r="D1898">
        <v>800000</v>
      </c>
      <c r="E1898">
        <v>569</v>
      </c>
      <c r="F1898" s="3">
        <v>582.91692219212621</v>
      </c>
    </row>
    <row r="1899" spans="1:6">
      <c r="A1899">
        <v>31</v>
      </c>
      <c r="B1899">
        <v>-88.56</v>
      </c>
      <c r="C1899">
        <v>3915</v>
      </c>
      <c r="D1899">
        <v>800000</v>
      </c>
      <c r="E1899">
        <v>592</v>
      </c>
      <c r="F1899" s="3">
        <v>586.30158149738645</v>
      </c>
    </row>
    <row r="1900" spans="1:6">
      <c r="A1900">
        <v>32</v>
      </c>
      <c r="B1900">
        <v>-88.451999999999998</v>
      </c>
      <c r="C1900">
        <v>3915</v>
      </c>
      <c r="D1900">
        <v>800000</v>
      </c>
      <c r="E1900">
        <v>584</v>
      </c>
      <c r="F1900" s="3"/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87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82</v>
      </c>
    </row>
    <row r="1910" spans="1:10">
      <c r="A1910" t="s">
        <v>88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123</v>
      </c>
      <c r="B1918" t="s">
        <v>102</v>
      </c>
      <c r="C1918" t="s">
        <v>105</v>
      </c>
      <c r="D1918" t="s">
        <v>122</v>
      </c>
      <c r="E1918" t="s">
        <v>121</v>
      </c>
      <c r="F1918" t="s">
        <v>142</v>
      </c>
    </row>
    <row r="1919" spans="1:10">
      <c r="A1919">
        <v>1</v>
      </c>
      <c r="B1919">
        <v>-91.947999999999993</v>
      </c>
      <c r="C1919">
        <v>3921</v>
      </c>
      <c r="D1919">
        <v>800000</v>
      </c>
      <c r="E1919">
        <v>443</v>
      </c>
      <c r="F1919" s="3"/>
      <c r="J1919" t="s">
        <v>192</v>
      </c>
    </row>
    <row r="1920" spans="1:10">
      <c r="A1920">
        <v>2</v>
      </c>
      <c r="B1920">
        <v>-91.838999999999999</v>
      </c>
      <c r="C1920">
        <v>3921</v>
      </c>
      <c r="D1920">
        <v>800000</v>
      </c>
      <c r="E1920">
        <v>471</v>
      </c>
      <c r="F1920" s="3"/>
    </row>
    <row r="1921" spans="1:6">
      <c r="A1921">
        <v>3</v>
      </c>
      <c r="B1921">
        <v>-91.724000000000004</v>
      </c>
      <c r="C1921">
        <v>3921</v>
      </c>
      <c r="D1921">
        <v>800000</v>
      </c>
      <c r="E1921">
        <v>445</v>
      </c>
      <c r="F1921" s="3"/>
    </row>
    <row r="1922" spans="1:6">
      <c r="A1922">
        <v>4</v>
      </c>
      <c r="B1922">
        <v>-91.611999999999995</v>
      </c>
      <c r="C1922">
        <v>3921</v>
      </c>
      <c r="D1922">
        <v>800000</v>
      </c>
      <c r="E1922">
        <v>491</v>
      </c>
      <c r="F1922" s="3"/>
    </row>
    <row r="1923" spans="1:6">
      <c r="A1923">
        <v>5</v>
      </c>
      <c r="B1923">
        <v>-91.5</v>
      </c>
      <c r="C1923">
        <v>3921</v>
      </c>
      <c r="D1923">
        <v>800000</v>
      </c>
      <c r="E1923">
        <v>510</v>
      </c>
      <c r="F1923" s="3"/>
    </row>
    <row r="1924" spans="1:6">
      <c r="A1924">
        <v>6</v>
      </c>
      <c r="B1924">
        <v>-91.394000000000005</v>
      </c>
      <c r="C1924">
        <v>3921</v>
      </c>
      <c r="D1924">
        <v>800000</v>
      </c>
      <c r="E1924">
        <v>519</v>
      </c>
      <c r="F1924" s="3">
        <v>525.42605464230496</v>
      </c>
    </row>
    <row r="1925" spans="1:6">
      <c r="A1925">
        <v>7</v>
      </c>
      <c r="B1925">
        <v>-91.281000000000006</v>
      </c>
      <c r="C1925">
        <v>3921</v>
      </c>
      <c r="D1925">
        <v>800000</v>
      </c>
      <c r="E1925">
        <v>525</v>
      </c>
      <c r="F1925" s="3">
        <v>527.69185252434477</v>
      </c>
    </row>
    <row r="1926" spans="1:6">
      <c r="A1926">
        <v>8</v>
      </c>
      <c r="B1926">
        <v>-91.165000000000006</v>
      </c>
      <c r="C1926">
        <v>3921</v>
      </c>
      <c r="D1926">
        <v>800000</v>
      </c>
      <c r="E1926">
        <v>536</v>
      </c>
      <c r="F1926" s="3">
        <v>530.29039738732854</v>
      </c>
    </row>
    <row r="1927" spans="1:6">
      <c r="A1927">
        <v>9</v>
      </c>
      <c r="B1927">
        <v>-91.049000000000007</v>
      </c>
      <c r="C1927">
        <v>3921</v>
      </c>
      <c r="D1927">
        <v>800000</v>
      </c>
      <c r="E1927">
        <v>540</v>
      </c>
      <c r="F1927" s="3">
        <v>533.6090937587619</v>
      </c>
    </row>
    <row r="1928" spans="1:6">
      <c r="A1928">
        <v>10</v>
      </c>
      <c r="B1928">
        <v>-90.933999999999997</v>
      </c>
      <c r="C1928">
        <v>3921</v>
      </c>
      <c r="D1928">
        <v>800000</v>
      </c>
      <c r="E1928">
        <v>531</v>
      </c>
      <c r="F1928" s="3">
        <v>538.53370787525967</v>
      </c>
    </row>
    <row r="1929" spans="1:6">
      <c r="A1929">
        <v>11</v>
      </c>
      <c r="B1929">
        <v>-90.823999999999998</v>
      </c>
      <c r="C1929">
        <v>3921</v>
      </c>
      <c r="D1929">
        <v>800000</v>
      </c>
      <c r="E1929">
        <v>528</v>
      </c>
      <c r="F1929" s="3">
        <v>546.26383060732985</v>
      </c>
    </row>
    <row r="1930" spans="1:6">
      <c r="A1930">
        <v>12</v>
      </c>
      <c r="B1930">
        <v>-90.709000000000003</v>
      </c>
      <c r="C1930">
        <v>3921</v>
      </c>
      <c r="D1930">
        <v>800000</v>
      </c>
      <c r="E1930">
        <v>562</v>
      </c>
      <c r="F1930" s="3">
        <v>559.77520030022765</v>
      </c>
    </row>
    <row r="1931" spans="1:6">
      <c r="A1931">
        <v>13</v>
      </c>
      <c r="B1931">
        <v>-90.594999999999999</v>
      </c>
      <c r="C1931">
        <v>3921</v>
      </c>
      <c r="D1931">
        <v>800000</v>
      </c>
      <c r="E1931">
        <v>632</v>
      </c>
      <c r="F1931" s="3">
        <v>581.1910019365788</v>
      </c>
    </row>
    <row r="1932" spans="1:6">
      <c r="A1932">
        <v>14</v>
      </c>
      <c r="B1932">
        <v>-90.486999999999995</v>
      </c>
      <c r="C1932">
        <v>3921</v>
      </c>
      <c r="D1932">
        <v>800000</v>
      </c>
      <c r="E1932">
        <v>610</v>
      </c>
      <c r="F1932" s="3">
        <v>610.37324365440395</v>
      </c>
    </row>
    <row r="1933" spans="1:6">
      <c r="A1933">
        <v>15</v>
      </c>
      <c r="B1933">
        <v>-90.372</v>
      </c>
      <c r="C1933">
        <v>3921</v>
      </c>
      <c r="D1933">
        <v>800000</v>
      </c>
      <c r="E1933">
        <v>646</v>
      </c>
      <c r="F1933" s="3">
        <v>650.15078847718553</v>
      </c>
    </row>
    <row r="1934" spans="1:6">
      <c r="A1934">
        <v>16</v>
      </c>
      <c r="B1934">
        <v>-90.256</v>
      </c>
      <c r="C1934">
        <v>3921</v>
      </c>
      <c r="D1934">
        <v>800000</v>
      </c>
      <c r="E1934">
        <v>662</v>
      </c>
      <c r="F1934" s="3">
        <v>694.62948170568575</v>
      </c>
    </row>
    <row r="1935" spans="1:6">
      <c r="A1935">
        <v>17</v>
      </c>
      <c r="B1935">
        <v>-90.14</v>
      </c>
      <c r="C1935">
        <v>3921</v>
      </c>
      <c r="D1935">
        <v>800000</v>
      </c>
      <c r="E1935">
        <v>767</v>
      </c>
      <c r="F1935" s="3">
        <v>734.85551522040203</v>
      </c>
    </row>
    <row r="1936" spans="1:6">
      <c r="A1936">
        <v>18</v>
      </c>
      <c r="B1936">
        <v>-90.025000000000006</v>
      </c>
      <c r="C1936">
        <v>3921</v>
      </c>
      <c r="D1936">
        <v>800000</v>
      </c>
      <c r="E1936">
        <v>709</v>
      </c>
      <c r="F1936" s="3">
        <v>760.79471137733685</v>
      </c>
    </row>
    <row r="1937" spans="1:6">
      <c r="A1937">
        <v>19</v>
      </c>
      <c r="B1937">
        <v>-89.918999999999997</v>
      </c>
      <c r="C1937">
        <v>3921</v>
      </c>
      <c r="D1937">
        <v>800000</v>
      </c>
      <c r="E1937">
        <v>795</v>
      </c>
      <c r="F1937" s="3">
        <v>766.35950070339265</v>
      </c>
    </row>
    <row r="1938" spans="1:6">
      <c r="A1938">
        <v>20</v>
      </c>
      <c r="B1938">
        <v>-89.805999999999997</v>
      </c>
      <c r="C1938">
        <v>3921</v>
      </c>
      <c r="D1938">
        <v>800000</v>
      </c>
      <c r="E1938">
        <v>802</v>
      </c>
      <c r="F1938" s="3">
        <v>751.82724458362622</v>
      </c>
    </row>
    <row r="1939" spans="1:6">
      <c r="A1939">
        <v>21</v>
      </c>
      <c r="B1939">
        <v>-89.691000000000003</v>
      </c>
      <c r="C1939">
        <v>3921</v>
      </c>
      <c r="D1939">
        <v>800000</v>
      </c>
      <c r="E1939">
        <v>693</v>
      </c>
      <c r="F1939" s="3">
        <v>720.30172794696682</v>
      </c>
    </row>
    <row r="1940" spans="1:6">
      <c r="A1940">
        <v>22</v>
      </c>
      <c r="B1940">
        <v>-89.576999999999998</v>
      </c>
      <c r="C1940">
        <v>3921</v>
      </c>
      <c r="D1940">
        <v>800000</v>
      </c>
      <c r="E1940">
        <v>705</v>
      </c>
      <c r="F1940" s="3">
        <v>681.31910663686961</v>
      </c>
    </row>
    <row r="1941" spans="1:6">
      <c r="A1941">
        <v>23</v>
      </c>
      <c r="B1941">
        <v>-89.457999999999998</v>
      </c>
      <c r="C1941">
        <v>3921</v>
      </c>
      <c r="D1941">
        <v>800000</v>
      </c>
      <c r="E1941">
        <v>601</v>
      </c>
      <c r="F1941" s="3">
        <v>642.22796583170702</v>
      </c>
    </row>
    <row r="1942" spans="1:6">
      <c r="A1942">
        <v>24</v>
      </c>
      <c r="B1942">
        <v>-89.341999999999999</v>
      </c>
      <c r="C1942">
        <v>3921</v>
      </c>
      <c r="D1942">
        <v>800000</v>
      </c>
      <c r="E1942">
        <v>604</v>
      </c>
      <c r="F1942" s="3">
        <v>612.1505847358826</v>
      </c>
    </row>
    <row r="1943" spans="1:6">
      <c r="A1943">
        <v>25</v>
      </c>
      <c r="B1943">
        <v>-89.234999999999999</v>
      </c>
      <c r="C1943">
        <v>3921</v>
      </c>
      <c r="D1943">
        <v>800000</v>
      </c>
      <c r="E1943">
        <v>589</v>
      </c>
      <c r="F1943" s="3">
        <v>593.32921023326151</v>
      </c>
    </row>
    <row r="1944" spans="1:6">
      <c r="A1944">
        <v>26</v>
      </c>
      <c r="B1944">
        <v>-89.13</v>
      </c>
      <c r="C1944">
        <v>3921</v>
      </c>
      <c r="D1944">
        <v>800000</v>
      </c>
      <c r="E1944">
        <v>638</v>
      </c>
      <c r="F1944" s="3">
        <v>582.37542382981303</v>
      </c>
    </row>
    <row r="1945" spans="1:6">
      <c r="A1945">
        <v>27</v>
      </c>
      <c r="B1945">
        <v>-89.016000000000005</v>
      </c>
      <c r="C1945">
        <v>3921</v>
      </c>
      <c r="D1945">
        <v>800000</v>
      </c>
      <c r="E1945">
        <v>607</v>
      </c>
      <c r="F1945" s="3">
        <v>576.70591376183654</v>
      </c>
    </row>
    <row r="1946" spans="1:6">
      <c r="A1946">
        <v>28</v>
      </c>
      <c r="B1946">
        <v>-88.896000000000001</v>
      </c>
      <c r="C1946">
        <v>3921</v>
      </c>
      <c r="D1946">
        <v>800000</v>
      </c>
      <c r="E1946">
        <v>518</v>
      </c>
      <c r="F1946" s="3">
        <v>575.07278265289131</v>
      </c>
    </row>
    <row r="1947" spans="1:6">
      <c r="A1947">
        <v>29</v>
      </c>
      <c r="B1947">
        <v>-88.790999999999997</v>
      </c>
      <c r="C1947">
        <v>3921</v>
      </c>
      <c r="D1947">
        <v>800000</v>
      </c>
      <c r="E1947">
        <v>558</v>
      </c>
      <c r="F1947" s="3">
        <v>575.58963404567874</v>
      </c>
    </row>
    <row r="1948" spans="1:6">
      <c r="A1948">
        <v>30</v>
      </c>
      <c r="B1948">
        <v>-88.671999999999997</v>
      </c>
      <c r="C1948">
        <v>3921</v>
      </c>
      <c r="D1948">
        <v>800000</v>
      </c>
      <c r="E1948">
        <v>584</v>
      </c>
      <c r="F1948" s="3">
        <v>577.18774812076526</v>
      </c>
    </row>
    <row r="1949" spans="1:6">
      <c r="A1949">
        <v>31</v>
      </c>
      <c r="B1949">
        <v>-88.56</v>
      </c>
      <c r="C1949">
        <v>3921</v>
      </c>
      <c r="D1949">
        <v>800000</v>
      </c>
      <c r="E1949">
        <v>601</v>
      </c>
      <c r="F1949" s="3">
        <v>579.10071975207109</v>
      </c>
    </row>
    <row r="1950" spans="1:6">
      <c r="A1950">
        <v>32</v>
      </c>
      <c r="B1950">
        <v>-88.451999999999998</v>
      </c>
      <c r="C1950">
        <v>3921</v>
      </c>
      <c r="D1950">
        <v>800000</v>
      </c>
      <c r="E1950">
        <v>635</v>
      </c>
      <c r="F1950" s="3"/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89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82</v>
      </c>
    </row>
    <row r="1960" spans="1:6">
      <c r="A1960" t="s">
        <v>90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123</v>
      </c>
      <c r="B1968" t="s">
        <v>102</v>
      </c>
      <c r="C1968" t="s">
        <v>105</v>
      </c>
      <c r="D1968" t="s">
        <v>122</v>
      </c>
      <c r="E1968" t="s">
        <v>121</v>
      </c>
      <c r="F1968" t="s">
        <v>142</v>
      </c>
    </row>
    <row r="1969" spans="1:10">
      <c r="A1969">
        <v>1</v>
      </c>
      <c r="B1969">
        <v>-91.947999999999993</v>
      </c>
      <c r="C1969">
        <v>3932</v>
      </c>
      <c r="D1969">
        <v>800000</v>
      </c>
      <c r="E1969">
        <v>435</v>
      </c>
      <c r="F1969" s="3"/>
      <c r="J1969" t="s">
        <v>193</v>
      </c>
    </row>
    <row r="1970" spans="1:10">
      <c r="A1970">
        <v>2</v>
      </c>
      <c r="B1970">
        <v>-91.838999999999999</v>
      </c>
      <c r="C1970">
        <v>3932</v>
      </c>
      <c r="D1970">
        <v>800000</v>
      </c>
      <c r="E1970">
        <v>436</v>
      </c>
      <c r="F1970" s="3"/>
    </row>
    <row r="1971" spans="1:10">
      <c r="A1971">
        <v>3</v>
      </c>
      <c r="B1971">
        <v>-91.724000000000004</v>
      </c>
      <c r="C1971">
        <v>3932</v>
      </c>
      <c r="D1971">
        <v>800000</v>
      </c>
      <c r="E1971">
        <v>440</v>
      </c>
      <c r="F1971" s="3"/>
    </row>
    <row r="1972" spans="1:10">
      <c r="A1972">
        <v>4</v>
      </c>
      <c r="B1972">
        <v>-91.611999999999995</v>
      </c>
      <c r="C1972">
        <v>3932</v>
      </c>
      <c r="D1972">
        <v>800000</v>
      </c>
      <c r="E1972">
        <v>444</v>
      </c>
      <c r="F1972" s="3"/>
    </row>
    <row r="1973" spans="1:10">
      <c r="A1973">
        <v>5</v>
      </c>
      <c r="B1973">
        <v>-91.5</v>
      </c>
      <c r="C1973">
        <v>3932</v>
      </c>
      <c r="D1973">
        <v>800000</v>
      </c>
      <c r="E1973">
        <v>483</v>
      </c>
      <c r="F1973" s="3"/>
    </row>
    <row r="1974" spans="1:10">
      <c r="A1974">
        <v>6</v>
      </c>
      <c r="B1974">
        <v>-91.394000000000005</v>
      </c>
      <c r="C1974">
        <v>3932</v>
      </c>
      <c r="D1974">
        <v>800000</v>
      </c>
      <c r="E1974">
        <v>539</v>
      </c>
      <c r="F1974" s="3">
        <v>523.02230078751745</v>
      </c>
    </row>
    <row r="1975" spans="1:10">
      <c r="A1975">
        <v>7</v>
      </c>
      <c r="B1975">
        <v>-91.281000000000006</v>
      </c>
      <c r="C1975">
        <v>3932</v>
      </c>
      <c r="D1975">
        <v>800000</v>
      </c>
      <c r="E1975">
        <v>524</v>
      </c>
      <c r="F1975" s="3">
        <v>526.38194528691247</v>
      </c>
    </row>
    <row r="1976" spans="1:10">
      <c r="A1976">
        <v>8</v>
      </c>
      <c r="B1976">
        <v>-91.165000000000006</v>
      </c>
      <c r="C1976">
        <v>3932</v>
      </c>
      <c r="D1976">
        <v>800000</v>
      </c>
      <c r="E1976">
        <v>509</v>
      </c>
      <c r="F1976" s="3">
        <v>531.15107747967454</v>
      </c>
    </row>
    <row r="1977" spans="1:10">
      <c r="A1977">
        <v>9</v>
      </c>
      <c r="B1977">
        <v>-91.049000000000007</v>
      </c>
      <c r="C1977">
        <v>3932</v>
      </c>
      <c r="D1977">
        <v>800000</v>
      </c>
      <c r="E1977">
        <v>521</v>
      </c>
      <c r="F1977" s="3">
        <v>538.2803806051171</v>
      </c>
    </row>
    <row r="1978" spans="1:10">
      <c r="A1978">
        <v>10</v>
      </c>
      <c r="B1978">
        <v>-90.933999999999997</v>
      </c>
      <c r="C1978">
        <v>3932</v>
      </c>
      <c r="D1978">
        <v>800000</v>
      </c>
      <c r="E1978">
        <v>561</v>
      </c>
      <c r="F1978" s="3">
        <v>549.04043378471295</v>
      </c>
    </row>
    <row r="1979" spans="1:10">
      <c r="A1979">
        <v>11</v>
      </c>
      <c r="B1979">
        <v>-90.823999999999998</v>
      </c>
      <c r="C1979">
        <v>3932</v>
      </c>
      <c r="D1979">
        <v>800000</v>
      </c>
      <c r="E1979">
        <v>601</v>
      </c>
      <c r="F1979" s="3">
        <v>564.13261030241893</v>
      </c>
    </row>
    <row r="1980" spans="1:10">
      <c r="A1980">
        <v>12</v>
      </c>
      <c r="B1980">
        <v>-90.709000000000003</v>
      </c>
      <c r="C1980">
        <v>3932</v>
      </c>
      <c r="D1980">
        <v>800000</v>
      </c>
      <c r="E1980">
        <v>565</v>
      </c>
      <c r="F1980" s="3">
        <v>585.99458511609282</v>
      </c>
    </row>
    <row r="1981" spans="1:10">
      <c r="A1981">
        <v>13</v>
      </c>
      <c r="B1981">
        <v>-90.594999999999999</v>
      </c>
      <c r="C1981">
        <v>3932</v>
      </c>
      <c r="D1981">
        <v>800000</v>
      </c>
      <c r="E1981">
        <v>628</v>
      </c>
      <c r="F1981" s="3">
        <v>613.8550919818266</v>
      </c>
    </row>
    <row r="1982" spans="1:10">
      <c r="A1982">
        <v>14</v>
      </c>
      <c r="B1982">
        <v>-90.486999999999995</v>
      </c>
      <c r="C1982">
        <v>3932</v>
      </c>
      <c r="D1982">
        <v>800000</v>
      </c>
      <c r="E1982">
        <v>623</v>
      </c>
      <c r="F1982" s="3">
        <v>644.49362049109038</v>
      </c>
    </row>
    <row r="1983" spans="1:10">
      <c r="A1983">
        <v>15</v>
      </c>
      <c r="B1983">
        <v>-90.372</v>
      </c>
      <c r="C1983">
        <v>3932</v>
      </c>
      <c r="D1983">
        <v>800000</v>
      </c>
      <c r="E1983">
        <v>703</v>
      </c>
      <c r="F1983" s="3">
        <v>678.26797750019671</v>
      </c>
    </row>
    <row r="1984" spans="1:10">
      <c r="A1984">
        <v>16</v>
      </c>
      <c r="B1984">
        <v>-90.256</v>
      </c>
      <c r="C1984">
        <v>3932</v>
      </c>
      <c r="D1984">
        <v>800000</v>
      </c>
      <c r="E1984">
        <v>670</v>
      </c>
      <c r="F1984" s="3">
        <v>708.48260455921627</v>
      </c>
    </row>
    <row r="1985" spans="1:6">
      <c r="A1985">
        <v>17</v>
      </c>
      <c r="B1985">
        <v>-90.14</v>
      </c>
      <c r="C1985">
        <v>3932</v>
      </c>
      <c r="D1985">
        <v>800000</v>
      </c>
      <c r="E1985">
        <v>752</v>
      </c>
      <c r="F1985" s="3">
        <v>729.3549666833718</v>
      </c>
    </row>
    <row r="1986" spans="1:6">
      <c r="A1986">
        <v>18</v>
      </c>
      <c r="B1986">
        <v>-90.025000000000006</v>
      </c>
      <c r="C1986">
        <v>3932</v>
      </c>
      <c r="D1986">
        <v>800000</v>
      </c>
      <c r="E1986">
        <v>743</v>
      </c>
      <c r="F1986" s="3">
        <v>736.82619617083765</v>
      </c>
    </row>
    <row r="1987" spans="1:6">
      <c r="A1987">
        <v>19</v>
      </c>
      <c r="B1987">
        <v>-89.918999999999997</v>
      </c>
      <c r="C1987">
        <v>3932</v>
      </c>
      <c r="D1987">
        <v>800000</v>
      </c>
      <c r="E1987">
        <v>751</v>
      </c>
      <c r="F1987" s="3">
        <v>730.97566970068476</v>
      </c>
    </row>
    <row r="1988" spans="1:6">
      <c r="A1988">
        <v>20</v>
      </c>
      <c r="B1988">
        <v>-89.805999999999997</v>
      </c>
      <c r="C1988">
        <v>3932</v>
      </c>
      <c r="D1988">
        <v>800000</v>
      </c>
      <c r="E1988">
        <v>696</v>
      </c>
      <c r="F1988" s="3">
        <v>713.00330496468143</v>
      </c>
    </row>
    <row r="1989" spans="1:6">
      <c r="A1989">
        <v>21</v>
      </c>
      <c r="B1989">
        <v>-89.691000000000003</v>
      </c>
      <c r="C1989">
        <v>3932</v>
      </c>
      <c r="D1989">
        <v>800000</v>
      </c>
      <c r="E1989">
        <v>672</v>
      </c>
      <c r="F1989" s="3">
        <v>686.48167859447437</v>
      </c>
    </row>
    <row r="1990" spans="1:6">
      <c r="A1990">
        <v>22</v>
      </c>
      <c r="B1990">
        <v>-89.576999999999998</v>
      </c>
      <c r="C1990">
        <v>3932</v>
      </c>
      <c r="D1990">
        <v>800000</v>
      </c>
      <c r="E1990">
        <v>665</v>
      </c>
      <c r="F1990" s="3">
        <v>657.29632250893155</v>
      </c>
    </row>
    <row r="1991" spans="1:6">
      <c r="A1991">
        <v>23</v>
      </c>
      <c r="B1991">
        <v>-89.457999999999998</v>
      </c>
      <c r="C1991">
        <v>3932</v>
      </c>
      <c r="D1991">
        <v>800000</v>
      </c>
      <c r="E1991">
        <v>619</v>
      </c>
      <c r="F1991" s="3">
        <v>628.90281089024688</v>
      </c>
    </row>
    <row r="1992" spans="1:6">
      <c r="A1992">
        <v>24</v>
      </c>
      <c r="B1992">
        <v>-89.341999999999999</v>
      </c>
      <c r="C1992">
        <v>3932</v>
      </c>
      <c r="D1992">
        <v>800000</v>
      </c>
      <c r="E1992">
        <v>642</v>
      </c>
      <c r="F1992" s="3">
        <v>606.57509495746115</v>
      </c>
    </row>
    <row r="1993" spans="1:6">
      <c r="A1993">
        <v>25</v>
      </c>
      <c r="B1993">
        <v>-89.234999999999999</v>
      </c>
      <c r="C1993">
        <v>3932</v>
      </c>
      <c r="D1993">
        <v>800000</v>
      </c>
      <c r="E1993">
        <v>577</v>
      </c>
      <c r="F1993" s="3">
        <v>591.7489982964687</v>
      </c>
    </row>
    <row r="1994" spans="1:6">
      <c r="A1994">
        <v>26</v>
      </c>
      <c r="B1994">
        <v>-89.13</v>
      </c>
      <c r="C1994">
        <v>3932</v>
      </c>
      <c r="D1994">
        <v>800000</v>
      </c>
      <c r="E1994">
        <v>572</v>
      </c>
      <c r="F1994" s="3">
        <v>582.30264897412837</v>
      </c>
    </row>
    <row r="1995" spans="1:6">
      <c r="A1995">
        <v>27</v>
      </c>
      <c r="B1995">
        <v>-89.016000000000005</v>
      </c>
      <c r="C1995">
        <v>3932</v>
      </c>
      <c r="D1995">
        <v>800000</v>
      </c>
      <c r="E1995">
        <v>554</v>
      </c>
      <c r="F1995" s="3">
        <v>576.67149641408059</v>
      </c>
    </row>
    <row r="1996" spans="1:6">
      <c r="A1996">
        <v>28</v>
      </c>
      <c r="B1996">
        <v>-88.896000000000001</v>
      </c>
      <c r="C1996">
        <v>3932</v>
      </c>
      <c r="D1996">
        <v>800000</v>
      </c>
      <c r="E1996">
        <v>622</v>
      </c>
      <c r="F1996" s="3">
        <v>574.40420651902696</v>
      </c>
    </row>
    <row r="1997" spans="1:6">
      <c r="A1997">
        <v>29</v>
      </c>
      <c r="B1997">
        <v>-88.790999999999997</v>
      </c>
      <c r="C1997">
        <v>3932</v>
      </c>
      <c r="D1997">
        <v>800000</v>
      </c>
      <c r="E1997">
        <v>578</v>
      </c>
      <c r="F1997" s="3">
        <v>574.35058435847623</v>
      </c>
    </row>
    <row r="1998" spans="1:6">
      <c r="A1998">
        <v>30</v>
      </c>
      <c r="B1998">
        <v>-88.671999999999997</v>
      </c>
      <c r="C1998">
        <v>3932</v>
      </c>
      <c r="D1998">
        <v>800000</v>
      </c>
      <c r="E1998">
        <v>609</v>
      </c>
      <c r="F1998" s="3">
        <v>575.5089108973209</v>
      </c>
    </row>
    <row r="1999" spans="1:6">
      <c r="A1999">
        <v>31</v>
      </c>
      <c r="B1999">
        <v>-88.56</v>
      </c>
      <c r="C1999">
        <v>3932</v>
      </c>
      <c r="D1999">
        <v>800000</v>
      </c>
      <c r="E1999">
        <v>533</v>
      </c>
      <c r="F1999" s="3">
        <v>577.21006218968535</v>
      </c>
    </row>
    <row r="2000" spans="1:6">
      <c r="A2000">
        <v>32</v>
      </c>
      <c r="B2000">
        <v>-88.451999999999998</v>
      </c>
      <c r="C2000">
        <v>3932</v>
      </c>
      <c r="D2000">
        <v>800000</v>
      </c>
      <c r="E2000">
        <v>602</v>
      </c>
      <c r="F2000" s="3"/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91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82</v>
      </c>
    </row>
    <row r="2010" spans="1:1">
      <c r="A2010" t="s">
        <v>92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123</v>
      </c>
      <c r="B2018" t="s">
        <v>102</v>
      </c>
      <c r="C2018" t="s">
        <v>105</v>
      </c>
      <c r="D2018" t="s">
        <v>122</v>
      </c>
      <c r="E2018" t="s">
        <v>121</v>
      </c>
      <c r="F2018" t="s">
        <v>142</v>
      </c>
    </row>
    <row r="2019" spans="1:10">
      <c r="A2019">
        <v>1</v>
      </c>
      <c r="B2019">
        <v>-91.947999999999993</v>
      </c>
      <c r="C2019">
        <v>3949</v>
      </c>
      <c r="D2019">
        <v>800000</v>
      </c>
      <c r="E2019">
        <v>451</v>
      </c>
      <c r="F2019" s="3"/>
      <c r="J2019" t="s">
        <v>194</v>
      </c>
    </row>
    <row r="2020" spans="1:10">
      <c r="A2020">
        <v>2</v>
      </c>
      <c r="B2020">
        <v>-91.838999999999999</v>
      </c>
      <c r="C2020">
        <v>3949</v>
      </c>
      <c r="D2020">
        <v>800000</v>
      </c>
      <c r="E2020">
        <v>440</v>
      </c>
      <c r="F2020" s="3"/>
    </row>
    <row r="2021" spans="1:10">
      <c r="A2021">
        <v>3</v>
      </c>
      <c r="B2021">
        <v>-91.724000000000004</v>
      </c>
      <c r="C2021">
        <v>3949</v>
      </c>
      <c r="D2021">
        <v>800000</v>
      </c>
      <c r="E2021">
        <v>450</v>
      </c>
      <c r="F2021" s="3"/>
    </row>
    <row r="2022" spans="1:10">
      <c r="A2022">
        <v>4</v>
      </c>
      <c r="B2022">
        <v>-91.611999999999995</v>
      </c>
      <c r="C2022">
        <v>3949</v>
      </c>
      <c r="D2022">
        <v>800000</v>
      </c>
      <c r="E2022">
        <v>478</v>
      </c>
      <c r="F2022" s="3"/>
    </row>
    <row r="2023" spans="1:10">
      <c r="A2023">
        <v>5</v>
      </c>
      <c r="B2023">
        <v>-91.5</v>
      </c>
      <c r="C2023">
        <v>3949</v>
      </c>
      <c r="D2023">
        <v>800000</v>
      </c>
      <c r="E2023">
        <v>469</v>
      </c>
      <c r="F2023" s="3"/>
    </row>
    <row r="2024" spans="1:10">
      <c r="A2024">
        <v>6</v>
      </c>
      <c r="B2024">
        <v>-91.394000000000005</v>
      </c>
      <c r="C2024">
        <v>3949</v>
      </c>
      <c r="D2024">
        <v>800000</v>
      </c>
      <c r="E2024">
        <v>531</v>
      </c>
      <c r="F2024" s="3">
        <v>524.7896559047939</v>
      </c>
    </row>
    <row r="2025" spans="1:10">
      <c r="A2025">
        <v>7</v>
      </c>
      <c r="B2025">
        <v>-91.281000000000006</v>
      </c>
      <c r="C2025">
        <v>3949</v>
      </c>
      <c r="D2025">
        <v>800000</v>
      </c>
      <c r="E2025">
        <v>539</v>
      </c>
      <c r="F2025" s="3">
        <v>528.67420803776815</v>
      </c>
    </row>
    <row r="2026" spans="1:10">
      <c r="A2026">
        <v>8</v>
      </c>
      <c r="B2026">
        <v>-91.165000000000006</v>
      </c>
      <c r="C2026">
        <v>3949</v>
      </c>
      <c r="D2026">
        <v>800000</v>
      </c>
      <c r="E2026">
        <v>524</v>
      </c>
      <c r="F2026" s="3">
        <v>533.67106794161521</v>
      </c>
    </row>
    <row r="2027" spans="1:10">
      <c r="A2027">
        <v>9</v>
      </c>
      <c r="B2027">
        <v>-91.049000000000007</v>
      </c>
      <c r="C2027">
        <v>3949</v>
      </c>
      <c r="D2027">
        <v>800000</v>
      </c>
      <c r="E2027">
        <v>522</v>
      </c>
      <c r="F2027" s="3">
        <v>540.49425110147172</v>
      </c>
    </row>
    <row r="2028" spans="1:10">
      <c r="A2028">
        <v>10</v>
      </c>
      <c r="B2028">
        <v>-90.933999999999997</v>
      </c>
      <c r="C2028">
        <v>3949</v>
      </c>
      <c r="D2028">
        <v>800000</v>
      </c>
      <c r="E2028">
        <v>573</v>
      </c>
      <c r="F2028" s="3">
        <v>550.15430390296387</v>
      </c>
    </row>
    <row r="2029" spans="1:10">
      <c r="A2029">
        <v>11</v>
      </c>
      <c r="B2029">
        <v>-90.823999999999998</v>
      </c>
      <c r="C2029">
        <v>3949</v>
      </c>
      <c r="D2029">
        <v>800000</v>
      </c>
      <c r="E2029">
        <v>534</v>
      </c>
      <c r="F2029" s="3">
        <v>563.2155521532593</v>
      </c>
    </row>
    <row r="2030" spans="1:10">
      <c r="A2030">
        <v>12</v>
      </c>
      <c r="B2030">
        <v>-90.709000000000003</v>
      </c>
      <c r="C2030">
        <v>3949</v>
      </c>
      <c r="D2030">
        <v>800000</v>
      </c>
      <c r="E2030">
        <v>588</v>
      </c>
      <c r="F2030" s="3">
        <v>581.80326759518175</v>
      </c>
    </row>
    <row r="2031" spans="1:10">
      <c r="A2031">
        <v>13</v>
      </c>
      <c r="B2031">
        <v>-90.594999999999999</v>
      </c>
      <c r="C2031">
        <v>3949</v>
      </c>
      <c r="D2031">
        <v>800000</v>
      </c>
      <c r="E2031">
        <v>610</v>
      </c>
      <c r="F2031" s="3">
        <v>605.378328684454</v>
      </c>
    </row>
    <row r="2032" spans="1:10">
      <c r="A2032">
        <v>14</v>
      </c>
      <c r="B2032">
        <v>-90.486999999999995</v>
      </c>
      <c r="C2032">
        <v>3949</v>
      </c>
      <c r="D2032">
        <v>800000</v>
      </c>
      <c r="E2032">
        <v>667</v>
      </c>
      <c r="F2032" s="3">
        <v>631.42335011175578</v>
      </c>
    </row>
    <row r="2033" spans="1:6">
      <c r="A2033">
        <v>15</v>
      </c>
      <c r="B2033">
        <v>-90.372</v>
      </c>
      <c r="C2033">
        <v>3949</v>
      </c>
      <c r="D2033">
        <v>800000</v>
      </c>
      <c r="E2033">
        <v>676</v>
      </c>
      <c r="F2033" s="3">
        <v>660.51298315577014</v>
      </c>
    </row>
    <row r="2034" spans="1:6">
      <c r="A2034">
        <v>16</v>
      </c>
      <c r="B2034">
        <v>-90.256</v>
      </c>
      <c r="C2034">
        <v>3949</v>
      </c>
      <c r="D2034">
        <v>800000</v>
      </c>
      <c r="E2034">
        <v>645</v>
      </c>
      <c r="F2034" s="3">
        <v>687.21944631540077</v>
      </c>
    </row>
    <row r="2035" spans="1:6">
      <c r="A2035">
        <v>17</v>
      </c>
      <c r="B2035">
        <v>-90.14</v>
      </c>
      <c r="C2035">
        <v>3949</v>
      </c>
      <c r="D2035">
        <v>800000</v>
      </c>
      <c r="E2035">
        <v>698</v>
      </c>
      <c r="F2035" s="3">
        <v>706.73412439562651</v>
      </c>
    </row>
    <row r="2036" spans="1:6">
      <c r="A2036">
        <v>18</v>
      </c>
      <c r="B2036">
        <v>-90.025000000000006</v>
      </c>
      <c r="C2036">
        <v>3949</v>
      </c>
      <c r="D2036">
        <v>800000</v>
      </c>
      <c r="E2036">
        <v>703</v>
      </c>
      <c r="F2036" s="3">
        <v>715.48577928150644</v>
      </c>
    </row>
    <row r="2037" spans="1:6">
      <c r="A2037">
        <v>19</v>
      </c>
      <c r="B2037">
        <v>-89.918999999999997</v>
      </c>
      <c r="C2037">
        <v>3949</v>
      </c>
      <c r="D2037">
        <v>800000</v>
      </c>
      <c r="E2037">
        <v>733</v>
      </c>
      <c r="F2037" s="3">
        <v>713.05904569636857</v>
      </c>
    </row>
    <row r="2038" spans="1:6">
      <c r="A2038">
        <v>20</v>
      </c>
      <c r="B2038">
        <v>-89.805999999999997</v>
      </c>
      <c r="C2038">
        <v>3949</v>
      </c>
      <c r="D2038">
        <v>800000</v>
      </c>
      <c r="E2038">
        <v>704</v>
      </c>
      <c r="F2038" s="3">
        <v>700.53002385574132</v>
      </c>
    </row>
    <row r="2039" spans="1:6">
      <c r="A2039">
        <v>21</v>
      </c>
      <c r="B2039">
        <v>-89.691000000000003</v>
      </c>
      <c r="C2039">
        <v>3949</v>
      </c>
      <c r="D2039">
        <v>800000</v>
      </c>
      <c r="E2039">
        <v>707</v>
      </c>
      <c r="F2039" s="3">
        <v>680.51866618550537</v>
      </c>
    </row>
    <row r="2040" spans="1:6">
      <c r="A2040">
        <v>22</v>
      </c>
      <c r="B2040">
        <v>-89.576999999999998</v>
      </c>
      <c r="C2040">
        <v>3949</v>
      </c>
      <c r="D2040">
        <v>800000</v>
      </c>
      <c r="E2040">
        <v>661</v>
      </c>
      <c r="F2040" s="3">
        <v>657.78124763948119</v>
      </c>
    </row>
    <row r="2041" spans="1:6">
      <c r="A2041">
        <v>23</v>
      </c>
      <c r="B2041">
        <v>-89.457999999999998</v>
      </c>
      <c r="C2041">
        <v>3949</v>
      </c>
      <c r="D2041">
        <v>800000</v>
      </c>
      <c r="E2041">
        <v>628</v>
      </c>
      <c r="F2041" s="3">
        <v>635.31933198779586</v>
      </c>
    </row>
    <row r="2042" spans="1:6">
      <c r="A2042">
        <v>24</v>
      </c>
      <c r="B2042">
        <v>-89.341999999999999</v>
      </c>
      <c r="C2042">
        <v>3949</v>
      </c>
      <c r="D2042">
        <v>800000</v>
      </c>
      <c r="E2042">
        <v>599</v>
      </c>
      <c r="F2042" s="3">
        <v>617.59710901080905</v>
      </c>
    </row>
    <row r="2043" spans="1:6">
      <c r="A2043">
        <v>25</v>
      </c>
      <c r="B2043">
        <v>-89.234999999999999</v>
      </c>
      <c r="C2043">
        <v>3949</v>
      </c>
      <c r="D2043">
        <v>800000</v>
      </c>
      <c r="E2043">
        <v>560</v>
      </c>
      <c r="F2043" s="3">
        <v>605.96121059839936</v>
      </c>
    </row>
    <row r="2044" spans="1:6">
      <c r="A2044">
        <v>26</v>
      </c>
      <c r="B2044">
        <v>-89.13</v>
      </c>
      <c r="C2044">
        <v>3949</v>
      </c>
      <c r="D2044">
        <v>800000</v>
      </c>
      <c r="E2044">
        <v>639</v>
      </c>
      <c r="F2044" s="3">
        <v>598.81049654472997</v>
      </c>
    </row>
    <row r="2045" spans="1:6">
      <c r="A2045">
        <v>27</v>
      </c>
      <c r="B2045">
        <v>-89.016000000000005</v>
      </c>
      <c r="C2045">
        <v>3949</v>
      </c>
      <c r="D2045">
        <v>800000</v>
      </c>
      <c r="E2045">
        <v>612</v>
      </c>
      <c r="F2045" s="3">
        <v>594.98218460331407</v>
      </c>
    </row>
    <row r="2046" spans="1:6">
      <c r="A2046">
        <v>28</v>
      </c>
      <c r="B2046">
        <v>-88.896000000000001</v>
      </c>
      <c r="C2046">
        <v>3949</v>
      </c>
      <c r="D2046">
        <v>800000</v>
      </c>
      <c r="E2046">
        <v>587</v>
      </c>
      <c r="F2046" s="3">
        <v>594.11305412118816</v>
      </c>
    </row>
    <row r="2047" spans="1:6">
      <c r="A2047">
        <v>29</v>
      </c>
      <c r="B2047">
        <v>-88.790999999999997</v>
      </c>
      <c r="C2047">
        <v>3949</v>
      </c>
      <c r="D2047">
        <v>800000</v>
      </c>
      <c r="E2047">
        <v>619</v>
      </c>
      <c r="F2047" s="3">
        <v>595.04151547609717</v>
      </c>
    </row>
    <row r="2048" spans="1:6">
      <c r="A2048">
        <v>30</v>
      </c>
      <c r="B2048">
        <v>-88.671999999999997</v>
      </c>
      <c r="C2048">
        <v>3949</v>
      </c>
      <c r="D2048">
        <v>800000</v>
      </c>
      <c r="E2048">
        <v>602</v>
      </c>
      <c r="F2048" s="3">
        <v>597.17363460030776</v>
      </c>
    </row>
    <row r="2049" spans="1:6">
      <c r="A2049">
        <v>31</v>
      </c>
      <c r="B2049">
        <v>-88.56</v>
      </c>
      <c r="C2049">
        <v>3949</v>
      </c>
      <c r="D2049">
        <v>800000</v>
      </c>
      <c r="E2049">
        <v>579</v>
      </c>
      <c r="F2049" s="3">
        <v>599.72760306821988</v>
      </c>
    </row>
    <row r="2050" spans="1:6">
      <c r="A2050">
        <v>32</v>
      </c>
      <c r="B2050">
        <v>-88.451999999999998</v>
      </c>
      <c r="C2050">
        <v>3949</v>
      </c>
      <c r="D2050">
        <v>800000</v>
      </c>
      <c r="E2050">
        <v>623</v>
      </c>
      <c r="F2050" s="3"/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93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82</v>
      </c>
    </row>
    <row r="2060" spans="1:6">
      <c r="A2060" t="s">
        <v>94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123</v>
      </c>
      <c r="B2068" t="s">
        <v>102</v>
      </c>
      <c r="C2068" t="s">
        <v>105</v>
      </c>
      <c r="D2068" t="s">
        <v>122</v>
      </c>
      <c r="E2068" t="s">
        <v>121</v>
      </c>
      <c r="F2068" t="s">
        <v>142</v>
      </c>
    </row>
    <row r="2069" spans="1:10">
      <c r="A2069">
        <v>1</v>
      </c>
      <c r="B2069">
        <v>-91.947999999999993</v>
      </c>
      <c r="C2069">
        <v>3948</v>
      </c>
      <c r="D2069">
        <v>800000</v>
      </c>
      <c r="E2069">
        <v>448</v>
      </c>
      <c r="F2069" s="3"/>
      <c r="J2069" t="s">
        <v>195</v>
      </c>
    </row>
    <row r="2070" spans="1:10">
      <c r="A2070">
        <v>2</v>
      </c>
      <c r="B2070">
        <v>-91.838999999999999</v>
      </c>
      <c r="C2070">
        <v>3948</v>
      </c>
      <c r="D2070">
        <v>800000</v>
      </c>
      <c r="E2070">
        <v>466</v>
      </c>
      <c r="F2070" s="3"/>
    </row>
    <row r="2071" spans="1:10">
      <c r="A2071">
        <v>3</v>
      </c>
      <c r="B2071">
        <v>-91.724000000000004</v>
      </c>
      <c r="C2071">
        <v>3948</v>
      </c>
      <c r="D2071">
        <v>800000</v>
      </c>
      <c r="E2071">
        <v>476</v>
      </c>
      <c r="F2071" s="3"/>
    </row>
    <row r="2072" spans="1:10">
      <c r="A2072">
        <v>4</v>
      </c>
      <c r="B2072">
        <v>-91.611999999999995</v>
      </c>
      <c r="C2072">
        <v>3948</v>
      </c>
      <c r="D2072">
        <v>800000</v>
      </c>
      <c r="E2072">
        <v>459</v>
      </c>
      <c r="F2072" s="3"/>
    </row>
    <row r="2073" spans="1:10">
      <c r="A2073">
        <v>5</v>
      </c>
      <c r="B2073">
        <v>-91.5</v>
      </c>
      <c r="C2073">
        <v>3948</v>
      </c>
      <c r="D2073">
        <v>800000</v>
      </c>
      <c r="E2073">
        <v>455</v>
      </c>
      <c r="F2073" s="3"/>
    </row>
    <row r="2074" spans="1:10">
      <c r="A2074">
        <v>6</v>
      </c>
      <c r="B2074">
        <v>-91.394000000000005</v>
      </c>
      <c r="C2074">
        <v>3948</v>
      </c>
      <c r="D2074">
        <v>800000</v>
      </c>
      <c r="E2074">
        <v>498</v>
      </c>
      <c r="F2074" s="3">
        <v>537.09319458468872</v>
      </c>
    </row>
    <row r="2075" spans="1:10">
      <c r="A2075">
        <v>7</v>
      </c>
      <c r="B2075">
        <v>-91.281000000000006</v>
      </c>
      <c r="C2075">
        <v>3948</v>
      </c>
      <c r="D2075">
        <v>800000</v>
      </c>
      <c r="E2075">
        <v>554</v>
      </c>
      <c r="F2075" s="3">
        <v>539.36671810064752</v>
      </c>
    </row>
    <row r="2076" spans="1:10">
      <c r="A2076">
        <v>8</v>
      </c>
      <c r="B2076">
        <v>-91.165000000000006</v>
      </c>
      <c r="C2076">
        <v>3948</v>
      </c>
      <c r="D2076">
        <v>800000</v>
      </c>
      <c r="E2076">
        <v>549</v>
      </c>
      <c r="F2076" s="3">
        <v>542.36083515106247</v>
      </c>
    </row>
    <row r="2077" spans="1:10">
      <c r="A2077">
        <v>9</v>
      </c>
      <c r="B2077">
        <v>-91.049000000000007</v>
      </c>
      <c r="C2077">
        <v>3948</v>
      </c>
      <c r="D2077">
        <v>800000</v>
      </c>
      <c r="E2077">
        <v>571</v>
      </c>
      <c r="F2077" s="3">
        <v>546.79255955652877</v>
      </c>
    </row>
    <row r="2078" spans="1:10">
      <c r="A2078">
        <v>10</v>
      </c>
      <c r="B2078">
        <v>-90.933999999999997</v>
      </c>
      <c r="C2078">
        <v>3948</v>
      </c>
      <c r="D2078">
        <v>800000</v>
      </c>
      <c r="E2078">
        <v>577</v>
      </c>
      <c r="F2078" s="3">
        <v>553.891755917968</v>
      </c>
    </row>
    <row r="2079" spans="1:10">
      <c r="A2079">
        <v>11</v>
      </c>
      <c r="B2079">
        <v>-90.823999999999998</v>
      </c>
      <c r="C2079">
        <v>3948</v>
      </c>
      <c r="D2079">
        <v>800000</v>
      </c>
      <c r="E2079">
        <v>563</v>
      </c>
      <c r="F2079" s="3">
        <v>564.85754350949651</v>
      </c>
    </row>
    <row r="2080" spans="1:10">
      <c r="A2080">
        <v>12</v>
      </c>
      <c r="B2080">
        <v>-90.709000000000003</v>
      </c>
      <c r="C2080">
        <v>3948</v>
      </c>
      <c r="D2080">
        <v>800000</v>
      </c>
      <c r="E2080">
        <v>581</v>
      </c>
      <c r="F2080" s="3">
        <v>582.57843342723208</v>
      </c>
    </row>
    <row r="2081" spans="1:6">
      <c r="A2081">
        <v>13</v>
      </c>
      <c r="B2081">
        <v>-90.594999999999999</v>
      </c>
      <c r="C2081">
        <v>3948</v>
      </c>
      <c r="D2081">
        <v>800000</v>
      </c>
      <c r="E2081">
        <v>580</v>
      </c>
      <c r="F2081" s="3">
        <v>607.74619393039643</v>
      </c>
    </row>
    <row r="2082" spans="1:6">
      <c r="A2082">
        <v>14</v>
      </c>
      <c r="B2082">
        <v>-90.486999999999995</v>
      </c>
      <c r="C2082">
        <v>3948</v>
      </c>
      <c r="D2082">
        <v>800000</v>
      </c>
      <c r="E2082">
        <v>618</v>
      </c>
      <c r="F2082" s="3">
        <v>638.21612083759987</v>
      </c>
    </row>
    <row r="2083" spans="1:6">
      <c r="A2083">
        <v>15</v>
      </c>
      <c r="B2083">
        <v>-90.372</v>
      </c>
      <c r="C2083">
        <v>3948</v>
      </c>
      <c r="D2083">
        <v>800000</v>
      </c>
      <c r="E2083">
        <v>706</v>
      </c>
      <c r="F2083" s="3">
        <v>674.82232958285442</v>
      </c>
    </row>
    <row r="2084" spans="1:6">
      <c r="A2084">
        <v>16</v>
      </c>
      <c r="B2084">
        <v>-90.256</v>
      </c>
      <c r="C2084">
        <v>3948</v>
      </c>
      <c r="D2084">
        <v>800000</v>
      </c>
      <c r="E2084">
        <v>713</v>
      </c>
      <c r="F2084" s="3">
        <v>710.2849586998816</v>
      </c>
    </row>
    <row r="2085" spans="1:6">
      <c r="A2085">
        <v>17</v>
      </c>
      <c r="B2085">
        <v>-90.14</v>
      </c>
      <c r="C2085">
        <v>3948</v>
      </c>
      <c r="D2085">
        <v>800000</v>
      </c>
      <c r="E2085">
        <v>751</v>
      </c>
      <c r="F2085" s="3">
        <v>736.86668721829756</v>
      </c>
    </row>
    <row r="2086" spans="1:6">
      <c r="A2086">
        <v>18</v>
      </c>
      <c r="B2086">
        <v>-90.025000000000006</v>
      </c>
      <c r="C2086">
        <v>3948</v>
      </c>
      <c r="D2086">
        <v>800000</v>
      </c>
      <c r="E2086">
        <v>762</v>
      </c>
      <c r="F2086" s="3">
        <v>748.22592011265317</v>
      </c>
    </row>
    <row r="2087" spans="1:6">
      <c r="A2087">
        <v>19</v>
      </c>
      <c r="B2087">
        <v>-89.918999999999997</v>
      </c>
      <c r="C2087">
        <v>3948</v>
      </c>
      <c r="D2087">
        <v>800000</v>
      </c>
      <c r="E2087">
        <v>720</v>
      </c>
      <c r="F2087" s="3">
        <v>743.18210565169147</v>
      </c>
    </row>
    <row r="2088" spans="1:6">
      <c r="A2088">
        <v>20</v>
      </c>
      <c r="B2088">
        <v>-89.805999999999997</v>
      </c>
      <c r="C2088">
        <v>3948</v>
      </c>
      <c r="D2088">
        <v>800000</v>
      </c>
      <c r="E2088">
        <v>684</v>
      </c>
      <c r="F2088" s="3">
        <v>723.20441789909387</v>
      </c>
    </row>
    <row r="2089" spans="1:6">
      <c r="A2089">
        <v>21</v>
      </c>
      <c r="B2089">
        <v>-89.691000000000003</v>
      </c>
      <c r="C2089">
        <v>3948</v>
      </c>
      <c r="D2089">
        <v>800000</v>
      </c>
      <c r="E2089">
        <v>729</v>
      </c>
      <c r="F2089" s="3">
        <v>692.9356480071732</v>
      </c>
    </row>
    <row r="2090" spans="1:6">
      <c r="A2090">
        <v>22</v>
      </c>
      <c r="B2090">
        <v>-89.576999999999998</v>
      </c>
      <c r="C2090">
        <v>3948</v>
      </c>
      <c r="D2090">
        <v>800000</v>
      </c>
      <c r="E2090">
        <v>666</v>
      </c>
      <c r="F2090" s="3">
        <v>660.14244143285714</v>
      </c>
    </row>
    <row r="2091" spans="1:6">
      <c r="A2091">
        <v>23</v>
      </c>
      <c r="B2091">
        <v>-89.457999999999998</v>
      </c>
      <c r="C2091">
        <v>3948</v>
      </c>
      <c r="D2091">
        <v>800000</v>
      </c>
      <c r="E2091">
        <v>638</v>
      </c>
      <c r="F2091" s="3">
        <v>629.52687961895572</v>
      </c>
    </row>
    <row r="2092" spans="1:6">
      <c r="A2092">
        <v>24</v>
      </c>
      <c r="B2092">
        <v>-89.341999999999999</v>
      </c>
      <c r="C2092">
        <v>3948</v>
      </c>
      <c r="D2092">
        <v>800000</v>
      </c>
      <c r="E2092">
        <v>605</v>
      </c>
      <c r="F2092" s="3">
        <v>606.93072978551231</v>
      </c>
    </row>
    <row r="2093" spans="1:6">
      <c r="A2093">
        <v>25</v>
      </c>
      <c r="B2093">
        <v>-89.234999999999999</v>
      </c>
      <c r="C2093">
        <v>3948</v>
      </c>
      <c r="D2093">
        <v>800000</v>
      </c>
      <c r="E2093">
        <v>590</v>
      </c>
      <c r="F2093" s="3">
        <v>593.10099736604309</v>
      </c>
    </row>
    <row r="2094" spans="1:6">
      <c r="A2094">
        <v>26</v>
      </c>
      <c r="B2094">
        <v>-89.13</v>
      </c>
      <c r="C2094">
        <v>3948</v>
      </c>
      <c r="D2094">
        <v>800000</v>
      </c>
      <c r="E2094">
        <v>559</v>
      </c>
      <c r="F2094" s="3">
        <v>585.14716951315324</v>
      </c>
    </row>
    <row r="2095" spans="1:6">
      <c r="A2095">
        <v>27</v>
      </c>
      <c r="B2095">
        <v>-89.016000000000005</v>
      </c>
      <c r="C2095">
        <v>3948</v>
      </c>
      <c r="D2095">
        <v>800000</v>
      </c>
      <c r="E2095">
        <v>616</v>
      </c>
      <c r="F2095" s="3">
        <v>581.08795894310015</v>
      </c>
    </row>
    <row r="2096" spans="1:6">
      <c r="A2096">
        <v>28</v>
      </c>
      <c r="B2096">
        <v>-88.896000000000001</v>
      </c>
      <c r="C2096">
        <v>3948</v>
      </c>
      <c r="D2096">
        <v>800000</v>
      </c>
      <c r="E2096">
        <v>577</v>
      </c>
      <c r="F2096" s="3">
        <v>580.0187170257135</v>
      </c>
    </row>
    <row r="2097" spans="1:6">
      <c r="A2097">
        <v>29</v>
      </c>
      <c r="B2097">
        <v>-88.790999999999997</v>
      </c>
      <c r="C2097">
        <v>3948</v>
      </c>
      <c r="D2097">
        <v>800000</v>
      </c>
      <c r="E2097">
        <v>561</v>
      </c>
      <c r="F2097" s="3">
        <v>580.55338664756664</v>
      </c>
    </row>
    <row r="2098" spans="1:6">
      <c r="A2098">
        <v>30</v>
      </c>
      <c r="B2098">
        <v>-88.671999999999997</v>
      </c>
      <c r="C2098">
        <v>3948</v>
      </c>
      <c r="D2098">
        <v>800000</v>
      </c>
      <c r="E2098">
        <v>606</v>
      </c>
      <c r="F2098" s="3">
        <v>581.95358960855788</v>
      </c>
    </row>
    <row r="2099" spans="1:6">
      <c r="A2099">
        <v>31</v>
      </c>
      <c r="B2099">
        <v>-88.56</v>
      </c>
      <c r="C2099">
        <v>3948</v>
      </c>
      <c r="D2099">
        <v>800000</v>
      </c>
      <c r="E2099">
        <v>570</v>
      </c>
      <c r="F2099" s="3">
        <v>583.60848727084272</v>
      </c>
    </row>
    <row r="2100" spans="1:6">
      <c r="A2100">
        <v>32</v>
      </c>
      <c r="B2100">
        <v>-88.451999999999998</v>
      </c>
      <c r="C2100">
        <v>3948</v>
      </c>
      <c r="D2100">
        <v>800000</v>
      </c>
      <c r="E2100">
        <v>625</v>
      </c>
      <c r="F2100" s="3"/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95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82</v>
      </c>
    </row>
    <row r="2110" spans="1:6">
      <c r="A2110" t="s">
        <v>96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123</v>
      </c>
      <c r="B2118" t="s">
        <v>102</v>
      </c>
      <c r="C2118" t="s">
        <v>105</v>
      </c>
      <c r="D2118" t="s">
        <v>122</v>
      </c>
      <c r="E2118" t="s">
        <v>121</v>
      </c>
      <c r="F2118" t="s">
        <v>142</v>
      </c>
    </row>
    <row r="2119" spans="1:10">
      <c r="A2119">
        <v>1</v>
      </c>
      <c r="B2119">
        <v>-91.947999999999993</v>
      </c>
      <c r="C2119">
        <v>3964</v>
      </c>
      <c r="D2119">
        <v>800000</v>
      </c>
      <c r="E2119">
        <v>465</v>
      </c>
      <c r="F2119" s="3"/>
      <c r="J2119" t="s">
        <v>196</v>
      </c>
    </row>
    <row r="2120" spans="1:10">
      <c r="A2120">
        <v>2</v>
      </c>
      <c r="B2120">
        <v>-91.838999999999999</v>
      </c>
      <c r="C2120">
        <v>3964</v>
      </c>
      <c r="D2120">
        <v>800000</v>
      </c>
      <c r="E2120">
        <v>433</v>
      </c>
      <c r="F2120" s="3"/>
    </row>
    <row r="2121" spans="1:10">
      <c r="A2121">
        <v>3</v>
      </c>
      <c r="B2121">
        <v>-91.724000000000004</v>
      </c>
      <c r="C2121">
        <v>3964</v>
      </c>
      <c r="D2121">
        <v>800000</v>
      </c>
      <c r="E2121">
        <v>472</v>
      </c>
      <c r="F2121" s="3"/>
    </row>
    <row r="2122" spans="1:10">
      <c r="A2122">
        <v>4</v>
      </c>
      <c r="B2122">
        <v>-91.611999999999995</v>
      </c>
      <c r="C2122">
        <v>3964</v>
      </c>
      <c r="D2122">
        <v>800000</v>
      </c>
      <c r="E2122">
        <v>436</v>
      </c>
      <c r="F2122" s="3"/>
    </row>
    <row r="2123" spans="1:10">
      <c r="A2123">
        <v>5</v>
      </c>
      <c r="B2123">
        <v>-91.5</v>
      </c>
      <c r="C2123">
        <v>3964</v>
      </c>
      <c r="D2123">
        <v>800000</v>
      </c>
      <c r="E2123">
        <v>445</v>
      </c>
      <c r="F2123" s="3"/>
    </row>
    <row r="2124" spans="1:10">
      <c r="A2124">
        <v>6</v>
      </c>
      <c r="B2124">
        <v>-91.394000000000005</v>
      </c>
      <c r="C2124">
        <v>3964</v>
      </c>
      <c r="D2124">
        <v>800000</v>
      </c>
      <c r="E2124">
        <v>509</v>
      </c>
      <c r="F2124" s="3">
        <v>525.48586625731468</v>
      </c>
    </row>
    <row r="2125" spans="1:10">
      <c r="A2125">
        <v>7</v>
      </c>
      <c r="B2125">
        <v>-91.281000000000006</v>
      </c>
      <c r="C2125">
        <v>3964</v>
      </c>
      <c r="D2125">
        <v>800000</v>
      </c>
      <c r="E2125">
        <v>521</v>
      </c>
      <c r="F2125" s="3">
        <v>528.75948726752051</v>
      </c>
    </row>
    <row r="2126" spans="1:10">
      <c r="A2126">
        <v>8</v>
      </c>
      <c r="B2126">
        <v>-91.165000000000006</v>
      </c>
      <c r="C2126">
        <v>3964</v>
      </c>
      <c r="D2126">
        <v>800000</v>
      </c>
      <c r="E2126">
        <v>534</v>
      </c>
      <c r="F2126" s="3">
        <v>532.69051955157033</v>
      </c>
    </row>
    <row r="2127" spans="1:10">
      <c r="A2127">
        <v>9</v>
      </c>
      <c r="B2127">
        <v>-91.049000000000007</v>
      </c>
      <c r="C2127">
        <v>3964</v>
      </c>
      <c r="D2127">
        <v>800000</v>
      </c>
      <c r="E2127">
        <v>575</v>
      </c>
      <c r="F2127" s="3">
        <v>537.97544552725549</v>
      </c>
    </row>
    <row r="2128" spans="1:10">
      <c r="A2128">
        <v>10</v>
      </c>
      <c r="B2128">
        <v>-90.933999999999997</v>
      </c>
      <c r="C2128">
        <v>3964</v>
      </c>
      <c r="D2128">
        <v>800000</v>
      </c>
      <c r="E2128">
        <v>556</v>
      </c>
      <c r="F2128" s="3">
        <v>545.9352355405199</v>
      </c>
    </row>
    <row r="2129" spans="1:6">
      <c r="A2129">
        <v>11</v>
      </c>
      <c r="B2129">
        <v>-90.823999999999998</v>
      </c>
      <c r="C2129">
        <v>3964</v>
      </c>
      <c r="D2129">
        <v>800000</v>
      </c>
      <c r="E2129">
        <v>556</v>
      </c>
      <c r="F2129" s="3">
        <v>557.92581030783651</v>
      </c>
    </row>
    <row r="2130" spans="1:6">
      <c r="A2130">
        <v>12</v>
      </c>
      <c r="B2130">
        <v>-90.709000000000003</v>
      </c>
      <c r="C2130">
        <v>3964</v>
      </c>
      <c r="D2130">
        <v>800000</v>
      </c>
      <c r="E2130">
        <v>525</v>
      </c>
      <c r="F2130" s="3">
        <v>577.11732784687092</v>
      </c>
    </row>
    <row r="2131" spans="1:6">
      <c r="A2131">
        <v>13</v>
      </c>
      <c r="B2131">
        <v>-90.594999999999999</v>
      </c>
      <c r="C2131">
        <v>3964</v>
      </c>
      <c r="D2131">
        <v>800000</v>
      </c>
      <c r="E2131">
        <v>626</v>
      </c>
      <c r="F2131" s="3">
        <v>604.03627743374022</v>
      </c>
    </row>
    <row r="2132" spans="1:6">
      <c r="A2132">
        <v>14</v>
      </c>
      <c r="B2132">
        <v>-90.486999999999995</v>
      </c>
      <c r="C2132">
        <v>3964</v>
      </c>
      <c r="D2132">
        <v>800000</v>
      </c>
      <c r="E2132">
        <v>660</v>
      </c>
      <c r="F2132" s="3">
        <v>635.75831032603116</v>
      </c>
    </row>
    <row r="2133" spans="1:6">
      <c r="A2133">
        <v>15</v>
      </c>
      <c r="B2133">
        <v>-90.372</v>
      </c>
      <c r="C2133">
        <v>3964</v>
      </c>
      <c r="D2133">
        <v>800000</v>
      </c>
      <c r="E2133">
        <v>656</v>
      </c>
      <c r="F2133" s="3">
        <v>671.86356488742763</v>
      </c>
    </row>
    <row r="2134" spans="1:6">
      <c r="A2134">
        <v>16</v>
      </c>
      <c r="B2134">
        <v>-90.256</v>
      </c>
      <c r="C2134">
        <v>3964</v>
      </c>
      <c r="D2134">
        <v>800000</v>
      </c>
      <c r="E2134">
        <v>723</v>
      </c>
      <c r="F2134" s="3">
        <v>703.31174193266327</v>
      </c>
    </row>
    <row r="2135" spans="1:6">
      <c r="A2135">
        <v>17</v>
      </c>
      <c r="B2135">
        <v>-90.14</v>
      </c>
      <c r="C2135">
        <v>3964</v>
      </c>
      <c r="D2135">
        <v>800000</v>
      </c>
      <c r="E2135">
        <v>700</v>
      </c>
      <c r="F2135" s="3">
        <v>721.76633866539748</v>
      </c>
    </row>
    <row r="2136" spans="1:6">
      <c r="A2136">
        <v>18</v>
      </c>
      <c r="B2136">
        <v>-90.025000000000006</v>
      </c>
      <c r="C2136">
        <v>3964</v>
      </c>
      <c r="D2136">
        <v>800000</v>
      </c>
      <c r="E2136">
        <v>739</v>
      </c>
      <c r="F2136" s="3">
        <v>722.45633764058414</v>
      </c>
    </row>
    <row r="2137" spans="1:6">
      <c r="A2137">
        <v>19</v>
      </c>
      <c r="B2137">
        <v>-89.918999999999997</v>
      </c>
      <c r="C2137">
        <v>3964</v>
      </c>
      <c r="D2137">
        <v>800000</v>
      </c>
      <c r="E2137">
        <v>700</v>
      </c>
      <c r="F2137" s="3">
        <v>708.10366779016044</v>
      </c>
    </row>
    <row r="2138" spans="1:6">
      <c r="A2138">
        <v>20</v>
      </c>
      <c r="B2138">
        <v>-89.805999999999997</v>
      </c>
      <c r="C2138">
        <v>3964</v>
      </c>
      <c r="D2138">
        <v>800000</v>
      </c>
      <c r="E2138">
        <v>666</v>
      </c>
      <c r="F2138" s="3">
        <v>682.09820272742456</v>
      </c>
    </row>
    <row r="2139" spans="1:6">
      <c r="A2139">
        <v>21</v>
      </c>
      <c r="B2139">
        <v>-89.691000000000003</v>
      </c>
      <c r="C2139">
        <v>3964</v>
      </c>
      <c r="D2139">
        <v>800000</v>
      </c>
      <c r="E2139">
        <v>695</v>
      </c>
      <c r="F2139" s="3">
        <v>651.99619296479239</v>
      </c>
    </row>
    <row r="2140" spans="1:6">
      <c r="A2140">
        <v>22</v>
      </c>
      <c r="B2140">
        <v>-89.576999999999998</v>
      </c>
      <c r="C2140">
        <v>3964</v>
      </c>
      <c r="D2140">
        <v>800000</v>
      </c>
      <c r="E2140">
        <v>587</v>
      </c>
      <c r="F2140" s="3">
        <v>625.46291201708482</v>
      </c>
    </row>
    <row r="2141" spans="1:6">
      <c r="A2141">
        <v>23</v>
      </c>
      <c r="B2141">
        <v>-89.457999999999998</v>
      </c>
      <c r="C2141">
        <v>3964</v>
      </c>
      <c r="D2141">
        <v>800000</v>
      </c>
      <c r="E2141">
        <v>612</v>
      </c>
      <c r="F2141" s="3">
        <v>605.42693474839018</v>
      </c>
    </row>
    <row r="2142" spans="1:6">
      <c r="A2142">
        <v>24</v>
      </c>
      <c r="B2142">
        <v>-89.341999999999999</v>
      </c>
      <c r="C2142">
        <v>3964</v>
      </c>
      <c r="D2142">
        <v>800000</v>
      </c>
      <c r="E2142">
        <v>629</v>
      </c>
      <c r="F2142" s="3">
        <v>594.00608438405629</v>
      </c>
    </row>
    <row r="2143" spans="1:6">
      <c r="A2143">
        <v>25</v>
      </c>
      <c r="B2143">
        <v>-89.234999999999999</v>
      </c>
      <c r="C2143">
        <v>3964</v>
      </c>
      <c r="D2143">
        <v>800000</v>
      </c>
      <c r="E2143">
        <v>583</v>
      </c>
      <c r="F2143" s="3">
        <v>589.17934130491449</v>
      </c>
    </row>
    <row r="2144" spans="1:6">
      <c r="A2144">
        <v>26</v>
      </c>
      <c r="B2144">
        <v>-89.13</v>
      </c>
      <c r="C2144">
        <v>3964</v>
      </c>
      <c r="D2144">
        <v>800000</v>
      </c>
      <c r="E2144">
        <v>563</v>
      </c>
      <c r="F2144" s="3">
        <v>588.00673473250879</v>
      </c>
    </row>
    <row r="2145" spans="1:6">
      <c r="A2145">
        <v>27</v>
      </c>
      <c r="B2145">
        <v>-89.016000000000005</v>
      </c>
      <c r="C2145">
        <v>3964</v>
      </c>
      <c r="D2145">
        <v>800000</v>
      </c>
      <c r="E2145">
        <v>612</v>
      </c>
      <c r="F2145" s="3">
        <v>589.0372327007625</v>
      </c>
    </row>
    <row r="2146" spans="1:6">
      <c r="A2146">
        <v>28</v>
      </c>
      <c r="B2146">
        <v>-88.896000000000001</v>
      </c>
      <c r="C2146">
        <v>3964</v>
      </c>
      <c r="D2146">
        <v>800000</v>
      </c>
      <c r="E2146">
        <v>618</v>
      </c>
      <c r="F2146" s="3">
        <v>591.39269370602665</v>
      </c>
    </row>
    <row r="2147" spans="1:6">
      <c r="A2147">
        <v>29</v>
      </c>
      <c r="B2147">
        <v>-88.790999999999997</v>
      </c>
      <c r="C2147">
        <v>3964</v>
      </c>
      <c r="D2147">
        <v>800000</v>
      </c>
      <c r="E2147">
        <v>616</v>
      </c>
      <c r="F2147" s="3">
        <v>593.90792230394447</v>
      </c>
    </row>
    <row r="2148" spans="1:6">
      <c r="A2148">
        <v>30</v>
      </c>
      <c r="B2148">
        <v>-88.671999999999997</v>
      </c>
      <c r="C2148">
        <v>3964</v>
      </c>
      <c r="D2148">
        <v>800000</v>
      </c>
      <c r="E2148">
        <v>584</v>
      </c>
      <c r="F2148" s="3">
        <v>596.94708543844661</v>
      </c>
    </row>
    <row r="2149" spans="1:6">
      <c r="A2149">
        <v>31</v>
      </c>
      <c r="B2149">
        <v>-88.56</v>
      </c>
      <c r="C2149">
        <v>3964</v>
      </c>
      <c r="D2149">
        <v>800000</v>
      </c>
      <c r="E2149">
        <v>562</v>
      </c>
      <c r="F2149" s="3">
        <v>599.86887719980314</v>
      </c>
    </row>
    <row r="2150" spans="1:6">
      <c r="A2150">
        <v>32</v>
      </c>
      <c r="B2150">
        <v>-88.451999999999998</v>
      </c>
      <c r="C2150">
        <v>3964</v>
      </c>
      <c r="D2150">
        <v>800000</v>
      </c>
      <c r="E2150">
        <v>570</v>
      </c>
      <c r="F2150" s="3"/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217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82</v>
      </c>
    </row>
    <row r="2160" spans="1:6">
      <c r="A2160" t="s">
        <v>218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123</v>
      </c>
      <c r="B2168" t="s">
        <v>102</v>
      </c>
      <c r="C2168" t="s">
        <v>105</v>
      </c>
      <c r="D2168" t="s">
        <v>122</v>
      </c>
      <c r="E2168" t="s">
        <v>121</v>
      </c>
      <c r="F2168" t="s">
        <v>142</v>
      </c>
    </row>
    <row r="2169" spans="1:10">
      <c r="A2169">
        <v>1</v>
      </c>
      <c r="B2169">
        <v>-91.947999999999993</v>
      </c>
      <c r="C2169">
        <v>3981</v>
      </c>
      <c r="D2169">
        <v>800000</v>
      </c>
      <c r="E2169">
        <v>431</v>
      </c>
      <c r="J2169" t="s">
        <v>221</v>
      </c>
    </row>
    <row r="2170" spans="1:10">
      <c r="A2170">
        <v>2</v>
      </c>
      <c r="B2170">
        <v>-91.838999999999999</v>
      </c>
      <c r="C2170">
        <v>3981</v>
      </c>
      <c r="D2170">
        <v>800000</v>
      </c>
      <c r="E2170">
        <v>466</v>
      </c>
    </row>
    <row r="2171" spans="1:10">
      <c r="A2171">
        <v>3</v>
      </c>
      <c r="B2171">
        <v>-91.724000000000004</v>
      </c>
      <c r="C2171">
        <v>3981</v>
      </c>
      <c r="D2171">
        <v>800000</v>
      </c>
      <c r="E2171">
        <v>455</v>
      </c>
    </row>
    <row r="2172" spans="1:10">
      <c r="A2172">
        <v>4</v>
      </c>
      <c r="B2172">
        <v>-91.611999999999995</v>
      </c>
      <c r="C2172">
        <v>3981</v>
      </c>
      <c r="D2172">
        <v>800000</v>
      </c>
      <c r="E2172">
        <v>483</v>
      </c>
      <c r="F2172" s="3"/>
    </row>
    <row r="2173" spans="1:10">
      <c r="A2173">
        <v>5</v>
      </c>
      <c r="B2173">
        <v>-91.5</v>
      </c>
      <c r="C2173">
        <v>3981</v>
      </c>
      <c r="D2173">
        <v>800000</v>
      </c>
      <c r="E2173">
        <v>499</v>
      </c>
      <c r="F2173" s="3"/>
    </row>
    <row r="2174" spans="1:10">
      <c r="A2174">
        <v>6</v>
      </c>
      <c r="B2174">
        <v>-91.394000000000005</v>
      </c>
      <c r="C2174">
        <v>3981</v>
      </c>
      <c r="D2174">
        <v>800000</v>
      </c>
      <c r="E2174">
        <v>508</v>
      </c>
      <c r="F2174" s="3">
        <v>511.88737591776732</v>
      </c>
    </row>
    <row r="2175" spans="1:10">
      <c r="A2175">
        <v>7</v>
      </c>
      <c r="B2175">
        <v>-91.281000000000006</v>
      </c>
      <c r="C2175">
        <v>3981</v>
      </c>
      <c r="D2175">
        <v>800000</v>
      </c>
      <c r="E2175">
        <v>519</v>
      </c>
      <c r="F2175" s="3">
        <v>516.0927816603371</v>
      </c>
    </row>
    <row r="2176" spans="1:10">
      <c r="A2176">
        <v>8</v>
      </c>
      <c r="B2176">
        <v>-91.165000000000006</v>
      </c>
      <c r="C2176">
        <v>3981</v>
      </c>
      <c r="D2176">
        <v>800000</v>
      </c>
      <c r="E2176">
        <v>513</v>
      </c>
      <c r="F2176" s="3">
        <v>520.89785854833326</v>
      </c>
    </row>
    <row r="2177" spans="1:6">
      <c r="A2177">
        <v>9</v>
      </c>
      <c r="B2177">
        <v>-91.049000000000007</v>
      </c>
      <c r="C2177">
        <v>3981</v>
      </c>
      <c r="D2177">
        <v>800000</v>
      </c>
      <c r="E2177">
        <v>512</v>
      </c>
      <c r="F2177" s="3">
        <v>526.97169199832751</v>
      </c>
    </row>
    <row r="2178" spans="1:6">
      <c r="A2178">
        <v>10</v>
      </c>
      <c r="B2178">
        <v>-90.933999999999997</v>
      </c>
      <c r="C2178">
        <v>3981</v>
      </c>
      <c r="D2178">
        <v>800000</v>
      </c>
      <c r="E2178">
        <v>544</v>
      </c>
      <c r="F2178" s="3">
        <v>535.78152266167638</v>
      </c>
    </row>
    <row r="2179" spans="1:6">
      <c r="A2179">
        <v>11</v>
      </c>
      <c r="B2179">
        <v>-90.823999999999998</v>
      </c>
      <c r="C2179">
        <v>3981</v>
      </c>
      <c r="D2179">
        <v>800000</v>
      </c>
      <c r="E2179">
        <v>599</v>
      </c>
      <c r="F2179" s="3">
        <v>549.1074053860674</v>
      </c>
    </row>
    <row r="2180" spans="1:6">
      <c r="A2180">
        <v>12</v>
      </c>
      <c r="B2180">
        <v>-90.709000000000003</v>
      </c>
      <c r="C2180">
        <v>3981</v>
      </c>
      <c r="D2180">
        <v>800000</v>
      </c>
      <c r="E2180">
        <v>525</v>
      </c>
      <c r="F2180" s="3">
        <v>571.21258142497811</v>
      </c>
    </row>
    <row r="2181" spans="1:6">
      <c r="A2181">
        <v>13</v>
      </c>
      <c r="B2181">
        <v>-90.594999999999999</v>
      </c>
      <c r="C2181">
        <v>3981</v>
      </c>
      <c r="D2181">
        <v>800000</v>
      </c>
      <c r="E2181">
        <v>630</v>
      </c>
      <c r="F2181" s="3">
        <v>603.9171479972174</v>
      </c>
    </row>
    <row r="2182" spans="1:6">
      <c r="A2182">
        <v>14</v>
      </c>
      <c r="B2182">
        <v>-90.486999999999995</v>
      </c>
      <c r="C2182">
        <v>3981</v>
      </c>
      <c r="D2182">
        <v>800000</v>
      </c>
      <c r="E2182">
        <v>653</v>
      </c>
      <c r="F2182" s="3">
        <v>644.84885046427246</v>
      </c>
    </row>
    <row r="2183" spans="1:6">
      <c r="A2183">
        <v>15</v>
      </c>
      <c r="B2183">
        <v>-90.372</v>
      </c>
      <c r="C2183">
        <v>3981</v>
      </c>
      <c r="D2183">
        <v>800000</v>
      </c>
      <c r="E2183">
        <v>682</v>
      </c>
      <c r="F2183" s="3">
        <v>694.7373376065508</v>
      </c>
    </row>
    <row r="2184" spans="1:6">
      <c r="A2184">
        <v>16</v>
      </c>
      <c r="B2184">
        <v>-90.256</v>
      </c>
      <c r="C2184">
        <v>3981</v>
      </c>
      <c r="D2184">
        <v>800000</v>
      </c>
      <c r="E2184">
        <v>740</v>
      </c>
      <c r="F2184" s="3">
        <v>742.1966230778263</v>
      </c>
    </row>
    <row r="2185" spans="1:6">
      <c r="A2185">
        <v>17</v>
      </c>
      <c r="B2185">
        <v>-90.14</v>
      </c>
      <c r="C2185">
        <v>3981</v>
      </c>
      <c r="D2185">
        <v>800000</v>
      </c>
      <c r="E2185">
        <v>761</v>
      </c>
      <c r="F2185" s="3">
        <v>774.80351657581582</v>
      </c>
    </row>
    <row r="2186" spans="1:6">
      <c r="A2186">
        <v>18</v>
      </c>
      <c r="B2186">
        <v>-90.025000000000006</v>
      </c>
      <c r="C2186">
        <v>3981</v>
      </c>
      <c r="D2186">
        <v>800000</v>
      </c>
      <c r="E2186">
        <v>810</v>
      </c>
      <c r="F2186" s="3">
        <v>783.49158192658206</v>
      </c>
    </row>
    <row r="2187" spans="1:6">
      <c r="A2187">
        <v>19</v>
      </c>
      <c r="B2187">
        <v>-89.918999999999997</v>
      </c>
      <c r="C2187">
        <v>3981</v>
      </c>
      <c r="D2187">
        <v>800000</v>
      </c>
      <c r="E2187">
        <v>758</v>
      </c>
      <c r="F2187" s="3">
        <v>769.16664683232034</v>
      </c>
    </row>
    <row r="2188" spans="1:6">
      <c r="A2188">
        <v>20</v>
      </c>
      <c r="B2188">
        <v>-89.805999999999997</v>
      </c>
      <c r="C2188">
        <v>3981</v>
      </c>
      <c r="D2188">
        <v>800000</v>
      </c>
      <c r="E2188">
        <v>747</v>
      </c>
      <c r="F2188" s="3">
        <v>736.03570272177706</v>
      </c>
    </row>
    <row r="2189" spans="1:6">
      <c r="A2189">
        <v>21</v>
      </c>
      <c r="B2189">
        <v>-89.691000000000003</v>
      </c>
      <c r="C2189">
        <v>3981</v>
      </c>
      <c r="D2189">
        <v>800000</v>
      </c>
      <c r="E2189">
        <v>688</v>
      </c>
      <c r="F2189" s="3">
        <v>694.14900986569171</v>
      </c>
    </row>
    <row r="2190" spans="1:6">
      <c r="A2190">
        <v>22</v>
      </c>
      <c r="B2190">
        <v>-89.576999999999998</v>
      </c>
      <c r="C2190">
        <v>3981</v>
      </c>
      <c r="D2190">
        <v>800000</v>
      </c>
      <c r="E2190">
        <v>648</v>
      </c>
      <c r="F2190" s="3">
        <v>655.28191095816101</v>
      </c>
    </row>
    <row r="2191" spans="1:6">
      <c r="A2191">
        <v>23</v>
      </c>
      <c r="B2191">
        <v>-89.457999999999998</v>
      </c>
      <c r="C2191">
        <v>3981</v>
      </c>
      <c r="D2191">
        <v>800000</v>
      </c>
      <c r="E2191">
        <v>624</v>
      </c>
      <c r="F2191" s="3">
        <v>624.79949771935105</v>
      </c>
    </row>
    <row r="2192" spans="1:6">
      <c r="A2192">
        <v>24</v>
      </c>
      <c r="B2192">
        <v>-89.341999999999999</v>
      </c>
      <c r="C2192">
        <v>3981</v>
      </c>
      <c r="D2192">
        <v>800000</v>
      </c>
      <c r="E2192">
        <v>639</v>
      </c>
      <c r="F2192" s="3">
        <v>606.78716802960741</v>
      </c>
    </row>
    <row r="2193" spans="1:6">
      <c r="A2193">
        <v>25</v>
      </c>
      <c r="B2193">
        <v>-89.234999999999999</v>
      </c>
      <c r="C2193">
        <v>3981</v>
      </c>
      <c r="D2193">
        <v>800000</v>
      </c>
      <c r="E2193">
        <v>551</v>
      </c>
      <c r="F2193" s="3">
        <v>598.75515635216891</v>
      </c>
    </row>
    <row r="2194" spans="1:6">
      <c r="A2194">
        <v>26</v>
      </c>
      <c r="B2194">
        <v>-89.13</v>
      </c>
      <c r="C2194">
        <v>3981</v>
      </c>
      <c r="D2194">
        <v>800000</v>
      </c>
      <c r="E2194">
        <v>591</v>
      </c>
      <c r="F2194" s="3">
        <v>596.34857749210437</v>
      </c>
    </row>
    <row r="2195" spans="1:6">
      <c r="A2195">
        <v>27</v>
      </c>
      <c r="B2195">
        <v>-89.016000000000005</v>
      </c>
      <c r="C2195">
        <v>3981</v>
      </c>
      <c r="D2195">
        <v>800000</v>
      </c>
      <c r="E2195">
        <v>648</v>
      </c>
      <c r="F2195" s="3">
        <v>597.31235098370189</v>
      </c>
    </row>
    <row r="2196" spans="1:6">
      <c r="A2196">
        <v>28</v>
      </c>
      <c r="B2196">
        <v>-88.896000000000001</v>
      </c>
      <c r="C2196">
        <v>3981</v>
      </c>
      <c r="D2196">
        <v>800000</v>
      </c>
      <c r="E2196">
        <v>620</v>
      </c>
      <c r="F2196" s="3">
        <v>600.3054093803994</v>
      </c>
    </row>
    <row r="2197" spans="1:6">
      <c r="A2197">
        <v>29</v>
      </c>
      <c r="B2197">
        <v>-88.790999999999997</v>
      </c>
      <c r="C2197">
        <v>3981</v>
      </c>
      <c r="D2197">
        <v>800000</v>
      </c>
      <c r="E2197">
        <v>602</v>
      </c>
      <c r="F2197" s="3">
        <v>603.62874993317587</v>
      </c>
    </row>
    <row r="2198" spans="1:6">
      <c r="A2198">
        <v>30</v>
      </c>
      <c r="B2198">
        <v>-88.671999999999997</v>
      </c>
      <c r="C2198">
        <v>3981</v>
      </c>
      <c r="D2198">
        <v>800000</v>
      </c>
      <c r="E2198">
        <v>598</v>
      </c>
      <c r="F2198" s="3">
        <v>607.6846396455619</v>
      </c>
    </row>
    <row r="2199" spans="1:6">
      <c r="A2199">
        <v>31</v>
      </c>
      <c r="B2199">
        <v>-88.56</v>
      </c>
      <c r="C2199">
        <v>3981</v>
      </c>
      <c r="D2199">
        <v>800000</v>
      </c>
      <c r="E2199">
        <v>591</v>
      </c>
      <c r="F2199" s="3">
        <v>611.59474119784886</v>
      </c>
    </row>
    <row r="2200" spans="1:6">
      <c r="A2200">
        <v>32</v>
      </c>
      <c r="B2200">
        <v>-88.451999999999998</v>
      </c>
      <c r="C2200">
        <v>3981</v>
      </c>
      <c r="D2200">
        <v>800000</v>
      </c>
      <c r="E2200">
        <v>612</v>
      </c>
      <c r="F2200" s="3"/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219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82</v>
      </c>
    </row>
    <row r="2210" spans="1:10">
      <c r="A2210" t="s">
        <v>220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123</v>
      </c>
      <c r="B2218" t="s">
        <v>102</v>
      </c>
      <c r="C2218" t="s">
        <v>105</v>
      </c>
      <c r="D2218" t="s">
        <v>122</v>
      </c>
      <c r="E2218" t="s">
        <v>121</v>
      </c>
      <c r="F2218" t="s">
        <v>142</v>
      </c>
    </row>
    <row r="2219" spans="1:10">
      <c r="A2219">
        <v>1</v>
      </c>
      <c r="B2219">
        <v>-91.947999999999993</v>
      </c>
      <c r="C2219">
        <v>3986</v>
      </c>
      <c r="D2219">
        <v>800000</v>
      </c>
      <c r="E2219">
        <v>414</v>
      </c>
      <c r="J2219" t="s">
        <v>222</v>
      </c>
    </row>
    <row r="2220" spans="1:10">
      <c r="A2220">
        <v>2</v>
      </c>
      <c r="B2220">
        <v>-91.838999999999999</v>
      </c>
      <c r="C2220">
        <v>3986</v>
      </c>
      <c r="D2220">
        <v>800000</v>
      </c>
      <c r="E2220">
        <v>394</v>
      </c>
    </row>
    <row r="2221" spans="1:10">
      <c r="A2221">
        <v>3</v>
      </c>
      <c r="B2221">
        <v>-91.724000000000004</v>
      </c>
      <c r="C2221">
        <v>3986</v>
      </c>
      <c r="D2221">
        <v>800000</v>
      </c>
      <c r="E2221">
        <v>428</v>
      </c>
    </row>
    <row r="2222" spans="1:10">
      <c r="A2222">
        <v>4</v>
      </c>
      <c r="B2222">
        <v>-91.611999999999995</v>
      </c>
      <c r="C2222">
        <v>3986</v>
      </c>
      <c r="D2222">
        <v>800000</v>
      </c>
      <c r="E2222">
        <v>474</v>
      </c>
      <c r="F2222" s="3"/>
    </row>
    <row r="2223" spans="1:10">
      <c r="A2223">
        <v>5</v>
      </c>
      <c r="B2223">
        <v>-91.5</v>
      </c>
      <c r="C2223">
        <v>3986</v>
      </c>
      <c r="D2223">
        <v>800000</v>
      </c>
      <c r="E2223">
        <v>454</v>
      </c>
      <c r="F2223" s="3"/>
    </row>
    <row r="2224" spans="1:10">
      <c r="A2224">
        <v>6</v>
      </c>
      <c r="B2224">
        <v>-91.394000000000005</v>
      </c>
      <c r="C2224">
        <v>3986</v>
      </c>
      <c r="D2224">
        <v>800000</v>
      </c>
      <c r="E2224">
        <v>519</v>
      </c>
      <c r="F2224" s="3">
        <v>523.22317530312796</v>
      </c>
    </row>
    <row r="2225" spans="1:6">
      <c r="A2225">
        <v>7</v>
      </c>
      <c r="B2225">
        <v>-91.281000000000006</v>
      </c>
      <c r="C2225">
        <v>3986</v>
      </c>
      <c r="D2225">
        <v>800000</v>
      </c>
      <c r="E2225">
        <v>526</v>
      </c>
      <c r="F2225" s="3">
        <v>527.23583563851469</v>
      </c>
    </row>
    <row r="2226" spans="1:6">
      <c r="A2226">
        <v>8</v>
      </c>
      <c r="B2226">
        <v>-91.165000000000006</v>
      </c>
      <c r="C2226">
        <v>3986</v>
      </c>
      <c r="D2226">
        <v>800000</v>
      </c>
      <c r="E2226">
        <v>509</v>
      </c>
      <c r="F2226" s="3">
        <v>532.88576679782057</v>
      </c>
    </row>
    <row r="2227" spans="1:6">
      <c r="A2227">
        <v>9</v>
      </c>
      <c r="B2227">
        <v>-91.049000000000007</v>
      </c>
      <c r="C2227">
        <v>3986</v>
      </c>
      <c r="D2227">
        <v>800000</v>
      </c>
      <c r="E2227">
        <v>549</v>
      </c>
      <c r="F2227" s="3">
        <v>541.30364392708213</v>
      </c>
    </row>
    <row r="2228" spans="1:6">
      <c r="A2228">
        <v>10</v>
      </c>
      <c r="B2228">
        <v>-90.933999999999997</v>
      </c>
      <c r="C2228">
        <v>3986</v>
      </c>
      <c r="D2228">
        <v>800000</v>
      </c>
      <c r="E2228">
        <v>573</v>
      </c>
      <c r="F2228" s="3">
        <v>553.95938406600249</v>
      </c>
    </row>
    <row r="2229" spans="1:6">
      <c r="A2229">
        <v>11</v>
      </c>
      <c r="B2229">
        <v>-90.823999999999998</v>
      </c>
      <c r="C2229">
        <v>3986</v>
      </c>
      <c r="D2229">
        <v>800000</v>
      </c>
      <c r="E2229">
        <v>586</v>
      </c>
      <c r="F2229" s="3">
        <v>571.53251280350912</v>
      </c>
    </row>
    <row r="2230" spans="1:6">
      <c r="A2230">
        <v>12</v>
      </c>
      <c r="B2230">
        <v>-90.709000000000003</v>
      </c>
      <c r="C2230">
        <v>3986</v>
      </c>
      <c r="D2230">
        <v>800000</v>
      </c>
      <c r="E2230">
        <v>600</v>
      </c>
      <c r="F2230" s="3">
        <v>596.46281080173594</v>
      </c>
    </row>
    <row r="2231" spans="1:6">
      <c r="A2231">
        <v>13</v>
      </c>
      <c r="B2231">
        <v>-90.594999999999999</v>
      </c>
      <c r="C2231">
        <v>3986</v>
      </c>
      <c r="D2231">
        <v>800000</v>
      </c>
      <c r="E2231">
        <v>622</v>
      </c>
      <c r="F2231" s="3">
        <v>627.11172596462848</v>
      </c>
    </row>
    <row r="2232" spans="1:6">
      <c r="A2232">
        <v>14</v>
      </c>
      <c r="B2232">
        <v>-90.486999999999995</v>
      </c>
      <c r="C2232">
        <v>3986</v>
      </c>
      <c r="D2232">
        <v>800000</v>
      </c>
      <c r="E2232">
        <v>636</v>
      </c>
      <c r="F2232" s="3">
        <v>659.0395516578991</v>
      </c>
    </row>
    <row r="2233" spans="1:6">
      <c r="A2233">
        <v>15</v>
      </c>
      <c r="B2233">
        <v>-90.372</v>
      </c>
      <c r="C2233">
        <v>3986</v>
      </c>
      <c r="D2233">
        <v>800000</v>
      </c>
      <c r="E2233">
        <v>674</v>
      </c>
      <c r="F2233" s="3">
        <v>691.38413759023217</v>
      </c>
    </row>
    <row r="2234" spans="1:6">
      <c r="A2234">
        <v>16</v>
      </c>
      <c r="B2234">
        <v>-90.256</v>
      </c>
      <c r="C2234">
        <v>3986</v>
      </c>
      <c r="D2234">
        <v>800000</v>
      </c>
      <c r="E2234">
        <v>740</v>
      </c>
      <c r="F2234" s="3">
        <v>716.29751780649076</v>
      </c>
    </row>
    <row r="2235" spans="1:6">
      <c r="A2235">
        <v>17</v>
      </c>
      <c r="B2235">
        <v>-90.14</v>
      </c>
      <c r="C2235">
        <v>3986</v>
      </c>
      <c r="D2235">
        <v>800000</v>
      </c>
      <c r="E2235">
        <v>743</v>
      </c>
      <c r="F2235" s="3">
        <v>728.24358015886673</v>
      </c>
    </row>
    <row r="2236" spans="1:6">
      <c r="A2236">
        <v>18</v>
      </c>
      <c r="B2236">
        <v>-90.025000000000006</v>
      </c>
      <c r="C2236">
        <v>3986</v>
      </c>
      <c r="D2236">
        <v>800000</v>
      </c>
      <c r="E2236">
        <v>734</v>
      </c>
      <c r="F2236" s="3">
        <v>725.00047081492858</v>
      </c>
    </row>
    <row r="2237" spans="1:6">
      <c r="A2237">
        <v>19</v>
      </c>
      <c r="B2237">
        <v>-89.918999999999997</v>
      </c>
      <c r="C2237">
        <v>3986</v>
      </c>
      <c r="D2237">
        <v>800000</v>
      </c>
      <c r="E2237">
        <v>699</v>
      </c>
      <c r="F2237" s="3">
        <v>709.94310237476975</v>
      </c>
    </row>
    <row r="2238" spans="1:6">
      <c r="A2238">
        <v>20</v>
      </c>
      <c r="B2238">
        <v>-89.805999999999997</v>
      </c>
      <c r="C2238">
        <v>3986</v>
      </c>
      <c r="D2238">
        <v>800000</v>
      </c>
      <c r="E2238">
        <v>680</v>
      </c>
      <c r="F2238" s="3">
        <v>685.2662285277928</v>
      </c>
    </row>
    <row r="2239" spans="1:6">
      <c r="A2239">
        <v>21</v>
      </c>
      <c r="B2239">
        <v>-89.691000000000003</v>
      </c>
      <c r="C2239">
        <v>3986</v>
      </c>
      <c r="D2239">
        <v>800000</v>
      </c>
      <c r="E2239">
        <v>670</v>
      </c>
      <c r="F2239" s="3">
        <v>656.75494836738642</v>
      </c>
    </row>
    <row r="2240" spans="1:6">
      <c r="A2240">
        <v>22</v>
      </c>
      <c r="B2240">
        <v>-89.576999999999998</v>
      </c>
      <c r="C2240">
        <v>3986</v>
      </c>
      <c r="D2240">
        <v>800000</v>
      </c>
      <c r="E2240">
        <v>583</v>
      </c>
      <c r="F2240" s="3">
        <v>630.44276128183333</v>
      </c>
    </row>
    <row r="2241" spans="1:6">
      <c r="A2241">
        <v>23</v>
      </c>
      <c r="B2241">
        <v>-89.457999999999998</v>
      </c>
      <c r="C2241">
        <v>3986</v>
      </c>
      <c r="D2241">
        <v>800000</v>
      </c>
      <c r="E2241">
        <v>635</v>
      </c>
      <c r="F2241" s="3">
        <v>608.75342342500232</v>
      </c>
    </row>
    <row r="2242" spans="1:6">
      <c r="A2242">
        <v>24</v>
      </c>
      <c r="B2242">
        <v>-89.341999999999999</v>
      </c>
      <c r="C2242">
        <v>3986</v>
      </c>
      <c r="D2242">
        <v>800000</v>
      </c>
      <c r="E2242">
        <v>629</v>
      </c>
      <c r="F2242" s="3">
        <v>594.51818256105889</v>
      </c>
    </row>
    <row r="2243" spans="1:6">
      <c r="A2243">
        <v>25</v>
      </c>
      <c r="B2243">
        <v>-89.234999999999999</v>
      </c>
      <c r="C2243">
        <v>3986</v>
      </c>
      <c r="D2243">
        <v>800000</v>
      </c>
      <c r="E2243">
        <v>555</v>
      </c>
      <c r="F2243" s="3">
        <v>586.90204312572166</v>
      </c>
    </row>
    <row r="2244" spans="1:6">
      <c r="A2244">
        <v>26</v>
      </c>
      <c r="B2244">
        <v>-89.13</v>
      </c>
      <c r="C2244">
        <v>3986</v>
      </c>
      <c r="D2244">
        <v>800000</v>
      </c>
      <c r="E2244">
        <v>614</v>
      </c>
      <c r="F2244" s="3">
        <v>583.38536024140103</v>
      </c>
    </row>
    <row r="2245" spans="1:6">
      <c r="A2245">
        <v>27</v>
      </c>
      <c r="B2245">
        <v>-89.016000000000005</v>
      </c>
      <c r="C2245">
        <v>3986</v>
      </c>
      <c r="D2245">
        <v>800000</v>
      </c>
      <c r="E2245">
        <v>608</v>
      </c>
      <c r="F2245" s="3">
        <v>582.55907437290898</v>
      </c>
    </row>
    <row r="2246" spans="1:6">
      <c r="A2246">
        <v>28</v>
      </c>
      <c r="B2246">
        <v>-88.896000000000001</v>
      </c>
      <c r="C2246">
        <v>3986</v>
      </c>
      <c r="D2246">
        <v>800000</v>
      </c>
      <c r="E2246">
        <v>581</v>
      </c>
      <c r="F2246" s="3">
        <v>583.67044616342071</v>
      </c>
    </row>
    <row r="2247" spans="1:6">
      <c r="A2247">
        <v>29</v>
      </c>
      <c r="B2247">
        <v>-88.790999999999997</v>
      </c>
      <c r="C2247">
        <v>3986</v>
      </c>
      <c r="D2247">
        <v>800000</v>
      </c>
      <c r="E2247">
        <v>609</v>
      </c>
      <c r="F2247" s="3">
        <v>585.51573465528202</v>
      </c>
    </row>
    <row r="2248" spans="1:6">
      <c r="A2248">
        <v>30</v>
      </c>
      <c r="B2248">
        <v>-88.671999999999997</v>
      </c>
      <c r="C2248">
        <v>3986</v>
      </c>
      <c r="D2248">
        <v>800000</v>
      </c>
      <c r="E2248">
        <v>559</v>
      </c>
      <c r="F2248" s="3">
        <v>588.06548607875823</v>
      </c>
    </row>
    <row r="2249" spans="1:6">
      <c r="A2249">
        <v>31</v>
      </c>
      <c r="B2249">
        <v>-88.56</v>
      </c>
      <c r="C2249">
        <v>3986</v>
      </c>
      <c r="D2249">
        <v>800000</v>
      </c>
      <c r="E2249">
        <v>567</v>
      </c>
      <c r="F2249" s="3">
        <v>590.65664882407941</v>
      </c>
    </row>
    <row r="2250" spans="1:6">
      <c r="A2250">
        <v>32</v>
      </c>
      <c r="B2250">
        <v>-88.451999999999998</v>
      </c>
      <c r="C2250">
        <v>3986</v>
      </c>
      <c r="D2250">
        <v>800000</v>
      </c>
      <c r="E2250">
        <v>654</v>
      </c>
      <c r="F2250" s="3"/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223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82</v>
      </c>
    </row>
    <row r="2260" spans="1:10">
      <c r="A2260" t="s">
        <v>224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123</v>
      </c>
      <c r="B2268" t="s">
        <v>102</v>
      </c>
      <c r="C2268" t="s">
        <v>105</v>
      </c>
      <c r="D2268" t="s">
        <v>122</v>
      </c>
      <c r="E2268" t="s">
        <v>121</v>
      </c>
      <c r="F2268" t="s">
        <v>142</v>
      </c>
    </row>
    <row r="2269" spans="1:10">
      <c r="A2269">
        <v>1</v>
      </c>
      <c r="B2269">
        <v>-91.947999999999993</v>
      </c>
      <c r="C2269">
        <v>4013</v>
      </c>
      <c r="D2269">
        <v>800000</v>
      </c>
      <c r="E2269">
        <v>430</v>
      </c>
      <c r="J2269" t="s">
        <v>248</v>
      </c>
    </row>
    <row r="2270" spans="1:10">
      <c r="A2270">
        <v>2</v>
      </c>
      <c r="B2270">
        <v>-91.838999999999999</v>
      </c>
      <c r="C2270">
        <v>4013</v>
      </c>
      <c r="D2270">
        <v>800000</v>
      </c>
      <c r="E2270">
        <v>439</v>
      </c>
    </row>
    <row r="2271" spans="1:10">
      <c r="A2271">
        <v>3</v>
      </c>
      <c r="B2271">
        <v>-91.724000000000004</v>
      </c>
      <c r="C2271">
        <v>4013</v>
      </c>
      <c r="D2271">
        <v>800000</v>
      </c>
      <c r="E2271">
        <v>478</v>
      </c>
    </row>
    <row r="2272" spans="1:10">
      <c r="A2272">
        <v>4</v>
      </c>
      <c r="B2272">
        <v>-91.611999999999995</v>
      </c>
      <c r="C2272">
        <v>4013</v>
      </c>
      <c r="D2272">
        <v>800000</v>
      </c>
      <c r="E2272">
        <v>494</v>
      </c>
      <c r="F2272" s="3"/>
    </row>
    <row r="2273" spans="1:6">
      <c r="A2273">
        <v>5</v>
      </c>
      <c r="B2273">
        <v>-91.5</v>
      </c>
      <c r="C2273">
        <v>4013</v>
      </c>
      <c r="D2273">
        <v>800000</v>
      </c>
      <c r="E2273">
        <v>479</v>
      </c>
      <c r="F2273" s="3"/>
    </row>
    <row r="2274" spans="1:6">
      <c r="A2274">
        <v>6</v>
      </c>
      <c r="B2274">
        <v>-91.394000000000005</v>
      </c>
      <c r="C2274">
        <v>4013</v>
      </c>
      <c r="D2274">
        <v>800000</v>
      </c>
      <c r="E2274">
        <v>490</v>
      </c>
      <c r="F2274" s="3">
        <v>514.61331905384691</v>
      </c>
    </row>
    <row r="2275" spans="1:6">
      <c r="A2275">
        <v>7</v>
      </c>
      <c r="B2275">
        <v>-91.281000000000006</v>
      </c>
      <c r="C2275">
        <v>4013</v>
      </c>
      <c r="D2275">
        <v>800000</v>
      </c>
      <c r="E2275">
        <v>516</v>
      </c>
      <c r="F2275" s="3">
        <v>518.59746204166424</v>
      </c>
    </row>
    <row r="2276" spans="1:6">
      <c r="A2276">
        <v>8</v>
      </c>
      <c r="B2276">
        <v>-91.165000000000006</v>
      </c>
      <c r="C2276">
        <v>4013</v>
      </c>
      <c r="D2276">
        <v>800000</v>
      </c>
      <c r="E2276">
        <v>538</v>
      </c>
      <c r="F2276" s="3">
        <v>523.54411831274831</v>
      </c>
    </row>
    <row r="2277" spans="1:6">
      <c r="A2277">
        <v>9</v>
      </c>
      <c r="B2277">
        <v>-91.049000000000007</v>
      </c>
      <c r="C2277">
        <v>4013</v>
      </c>
      <c r="D2277">
        <v>800000</v>
      </c>
      <c r="E2277">
        <v>522</v>
      </c>
      <c r="F2277" s="3">
        <v>530.29490344672229</v>
      </c>
    </row>
    <row r="2278" spans="1:6">
      <c r="A2278">
        <v>10</v>
      </c>
      <c r="B2278">
        <v>-90.933999999999997</v>
      </c>
      <c r="C2278">
        <v>4013</v>
      </c>
      <c r="D2278">
        <v>800000</v>
      </c>
      <c r="E2278">
        <v>587</v>
      </c>
      <c r="F2278" s="3">
        <v>540.28940094717325</v>
      </c>
    </row>
    <row r="2279" spans="1:6">
      <c r="A2279">
        <v>11</v>
      </c>
      <c r="B2279">
        <v>-90.823999999999998</v>
      </c>
      <c r="C2279">
        <v>4013</v>
      </c>
      <c r="D2279">
        <v>800000</v>
      </c>
      <c r="E2279">
        <v>517</v>
      </c>
      <c r="F2279" s="3">
        <v>554.83551902765828</v>
      </c>
    </row>
    <row r="2280" spans="1:6">
      <c r="A2280">
        <v>12</v>
      </c>
      <c r="B2280">
        <v>-90.709000000000003</v>
      </c>
      <c r="C2280">
        <v>4013</v>
      </c>
      <c r="D2280">
        <v>800000</v>
      </c>
      <c r="E2280">
        <v>615</v>
      </c>
      <c r="F2280" s="3">
        <v>577.40145095655271</v>
      </c>
    </row>
    <row r="2281" spans="1:6">
      <c r="A2281">
        <v>13</v>
      </c>
      <c r="B2281">
        <v>-90.594999999999999</v>
      </c>
      <c r="C2281">
        <v>4013</v>
      </c>
      <c r="D2281">
        <v>800000</v>
      </c>
      <c r="E2281">
        <v>593</v>
      </c>
      <c r="F2281" s="3">
        <v>608.64658615526696</v>
      </c>
    </row>
    <row r="2282" spans="1:6">
      <c r="A2282">
        <v>14</v>
      </c>
      <c r="B2282">
        <v>-90.486999999999995</v>
      </c>
      <c r="C2282">
        <v>4013</v>
      </c>
      <c r="D2282">
        <v>800000</v>
      </c>
      <c r="E2282">
        <v>658</v>
      </c>
      <c r="F2282" s="3">
        <v>646.02768517600737</v>
      </c>
    </row>
    <row r="2283" spans="1:6">
      <c r="A2283">
        <v>15</v>
      </c>
      <c r="B2283">
        <v>-90.372</v>
      </c>
      <c r="C2283">
        <v>4013</v>
      </c>
      <c r="D2283">
        <v>800000</v>
      </c>
      <c r="E2283">
        <v>700</v>
      </c>
      <c r="F2283" s="3">
        <v>690.94814163922717</v>
      </c>
    </row>
    <row r="2284" spans="1:6">
      <c r="A2284">
        <v>16</v>
      </c>
      <c r="B2284">
        <v>-90.256</v>
      </c>
      <c r="C2284">
        <v>4013</v>
      </c>
      <c r="D2284">
        <v>800000</v>
      </c>
      <c r="E2284">
        <v>670</v>
      </c>
      <c r="F2284" s="3">
        <v>735.16863386436103</v>
      </c>
    </row>
    <row r="2285" spans="1:6">
      <c r="A2285">
        <v>17</v>
      </c>
      <c r="B2285">
        <v>-90.14</v>
      </c>
      <c r="C2285">
        <v>4013</v>
      </c>
      <c r="D2285">
        <v>800000</v>
      </c>
      <c r="E2285">
        <v>822</v>
      </c>
      <c r="F2285" s="3">
        <v>769.90111798158853</v>
      </c>
    </row>
    <row r="2286" spans="1:6">
      <c r="A2286">
        <v>18</v>
      </c>
      <c r="B2286">
        <v>-90.025000000000006</v>
      </c>
      <c r="C2286">
        <v>4013</v>
      </c>
      <c r="D2286">
        <v>800000</v>
      </c>
      <c r="E2286">
        <v>786</v>
      </c>
      <c r="F2286" s="3">
        <v>787.57302540359319</v>
      </c>
    </row>
    <row r="2287" spans="1:6">
      <c r="A2287">
        <v>19</v>
      </c>
      <c r="B2287">
        <v>-89.918999999999997</v>
      </c>
      <c r="C2287">
        <v>4013</v>
      </c>
      <c r="D2287">
        <v>800000</v>
      </c>
      <c r="E2287">
        <v>812</v>
      </c>
      <c r="F2287" s="3">
        <v>785.86183055798131</v>
      </c>
    </row>
    <row r="2288" spans="1:6">
      <c r="A2288">
        <v>20</v>
      </c>
      <c r="B2288">
        <v>-89.805999999999997</v>
      </c>
      <c r="C2288">
        <v>4013</v>
      </c>
      <c r="D2288">
        <v>800000</v>
      </c>
      <c r="E2288">
        <v>748</v>
      </c>
      <c r="F2288" s="3">
        <v>766.24778747976814</v>
      </c>
    </row>
    <row r="2289" spans="1:6">
      <c r="A2289">
        <v>21</v>
      </c>
      <c r="B2289">
        <v>-89.691000000000003</v>
      </c>
      <c r="C2289">
        <v>4013</v>
      </c>
      <c r="D2289">
        <v>800000</v>
      </c>
      <c r="E2289">
        <v>743</v>
      </c>
      <c r="F2289" s="3">
        <v>733.08049738538341</v>
      </c>
    </row>
    <row r="2290" spans="1:6">
      <c r="A2290">
        <v>22</v>
      </c>
      <c r="B2290">
        <v>-89.576999999999998</v>
      </c>
      <c r="C2290">
        <v>4013</v>
      </c>
      <c r="D2290">
        <v>800000</v>
      </c>
      <c r="E2290">
        <v>689</v>
      </c>
      <c r="F2290" s="3">
        <v>695.02042631224492</v>
      </c>
    </row>
    <row r="2291" spans="1:6">
      <c r="A2291">
        <v>23</v>
      </c>
      <c r="B2291">
        <v>-89.457999999999998</v>
      </c>
      <c r="C2291">
        <v>4013</v>
      </c>
      <c r="D2291">
        <v>800000</v>
      </c>
      <c r="E2291">
        <v>627</v>
      </c>
      <c r="F2291" s="3">
        <v>657.81980690718478</v>
      </c>
    </row>
    <row r="2292" spans="1:6">
      <c r="A2292">
        <v>24</v>
      </c>
      <c r="B2292">
        <v>-89.341999999999999</v>
      </c>
      <c r="C2292">
        <v>4013</v>
      </c>
      <c r="D2292">
        <v>800000</v>
      </c>
      <c r="E2292">
        <v>636</v>
      </c>
      <c r="F2292" s="3">
        <v>629.18300499464499</v>
      </c>
    </row>
    <row r="2293" spans="1:6">
      <c r="A2293">
        <v>25</v>
      </c>
      <c r="B2293">
        <v>-89.234999999999999</v>
      </c>
      <c r="C2293">
        <v>4013</v>
      </c>
      <c r="D2293">
        <v>800000</v>
      </c>
      <c r="E2293">
        <v>608</v>
      </c>
      <c r="F2293" s="3">
        <v>610.99118009180972</v>
      </c>
    </row>
    <row r="2294" spans="1:6">
      <c r="A2294">
        <v>26</v>
      </c>
      <c r="B2294">
        <v>-89.13</v>
      </c>
      <c r="C2294">
        <v>4013</v>
      </c>
      <c r="D2294">
        <v>800000</v>
      </c>
      <c r="E2294">
        <v>626</v>
      </c>
      <c r="F2294" s="3">
        <v>600.21375672844852</v>
      </c>
    </row>
    <row r="2295" spans="1:6">
      <c r="A2295">
        <v>27</v>
      </c>
      <c r="B2295">
        <v>-89.016000000000005</v>
      </c>
      <c r="C2295">
        <v>4013</v>
      </c>
      <c r="D2295">
        <v>800000</v>
      </c>
      <c r="E2295">
        <v>655</v>
      </c>
      <c r="F2295" s="3">
        <v>594.64918783947792</v>
      </c>
    </row>
    <row r="2296" spans="1:6">
      <c r="A2296">
        <v>28</v>
      </c>
      <c r="B2296">
        <v>-88.896000000000001</v>
      </c>
      <c r="C2296">
        <v>4013</v>
      </c>
      <c r="D2296">
        <v>800000</v>
      </c>
      <c r="E2296">
        <v>572</v>
      </c>
      <c r="F2296" s="3">
        <v>593.36854440570357</v>
      </c>
    </row>
    <row r="2297" spans="1:6">
      <c r="A2297">
        <v>29</v>
      </c>
      <c r="B2297">
        <v>-88.790999999999997</v>
      </c>
      <c r="C2297">
        <v>4013</v>
      </c>
      <c r="D2297">
        <v>800000</v>
      </c>
      <c r="E2297">
        <v>599</v>
      </c>
      <c r="F2297" s="3">
        <v>594.49110084307858</v>
      </c>
    </row>
    <row r="2298" spans="1:6">
      <c r="A2298">
        <v>30</v>
      </c>
      <c r="B2298">
        <v>-88.671999999999997</v>
      </c>
      <c r="C2298">
        <v>4013</v>
      </c>
      <c r="D2298">
        <v>800000</v>
      </c>
      <c r="E2298">
        <v>590</v>
      </c>
      <c r="F2298" s="3">
        <v>597.06189213583832</v>
      </c>
    </row>
    <row r="2299" spans="1:6">
      <c r="A2299">
        <v>31</v>
      </c>
      <c r="B2299">
        <v>-88.56</v>
      </c>
      <c r="C2299">
        <v>4013</v>
      </c>
      <c r="D2299">
        <v>800000</v>
      </c>
      <c r="E2299">
        <v>570</v>
      </c>
      <c r="F2299" s="3">
        <v>600.07253024603858</v>
      </c>
    </row>
    <row r="2300" spans="1:6">
      <c r="A2300">
        <v>32</v>
      </c>
      <c r="B2300">
        <v>-88.451999999999998</v>
      </c>
      <c r="C2300">
        <v>4013</v>
      </c>
      <c r="D2300">
        <v>800000</v>
      </c>
      <c r="E2300">
        <v>654</v>
      </c>
      <c r="F2300" s="3"/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225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82</v>
      </c>
    </row>
    <row r="2310" spans="1:10">
      <c r="A2310" t="s">
        <v>226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123</v>
      </c>
      <c r="B2318" t="s">
        <v>102</v>
      </c>
      <c r="C2318" t="s">
        <v>105</v>
      </c>
      <c r="D2318" t="s">
        <v>122</v>
      </c>
      <c r="E2318" t="s">
        <v>121</v>
      </c>
      <c r="F2318" t="s">
        <v>142</v>
      </c>
    </row>
    <row r="2319" spans="1:10">
      <c r="A2319">
        <v>1</v>
      </c>
      <c r="B2319">
        <v>-91.947999999999993</v>
      </c>
      <c r="C2319">
        <v>4027</v>
      </c>
      <c r="D2319">
        <v>800000</v>
      </c>
      <c r="E2319">
        <v>462</v>
      </c>
      <c r="J2319" t="s">
        <v>249</v>
      </c>
    </row>
    <row r="2320" spans="1:10">
      <c r="A2320">
        <v>2</v>
      </c>
      <c r="B2320">
        <v>-91.838999999999999</v>
      </c>
      <c r="C2320">
        <v>4027</v>
      </c>
      <c r="D2320">
        <v>800000</v>
      </c>
      <c r="E2320">
        <v>460</v>
      </c>
    </row>
    <row r="2321" spans="1:6">
      <c r="A2321">
        <v>3</v>
      </c>
      <c r="B2321">
        <v>-91.724000000000004</v>
      </c>
      <c r="C2321">
        <v>4027</v>
      </c>
      <c r="D2321">
        <v>800000</v>
      </c>
      <c r="E2321">
        <v>413</v>
      </c>
    </row>
    <row r="2322" spans="1:6">
      <c r="A2322">
        <v>4</v>
      </c>
      <c r="B2322">
        <v>-91.611999999999995</v>
      </c>
      <c r="C2322">
        <v>4027</v>
      </c>
      <c r="D2322">
        <v>800000</v>
      </c>
      <c r="E2322">
        <v>477</v>
      </c>
      <c r="F2322" s="3"/>
    </row>
    <row r="2323" spans="1:6">
      <c r="A2323">
        <v>5</v>
      </c>
      <c r="B2323">
        <v>-91.5</v>
      </c>
      <c r="C2323">
        <v>4027</v>
      </c>
      <c r="D2323">
        <v>800000</v>
      </c>
      <c r="E2323">
        <v>495</v>
      </c>
      <c r="F2323" s="3"/>
    </row>
    <row r="2324" spans="1:6">
      <c r="A2324">
        <v>6</v>
      </c>
      <c r="B2324">
        <v>-91.394000000000005</v>
      </c>
      <c r="C2324">
        <v>4027</v>
      </c>
      <c r="D2324">
        <v>800000</v>
      </c>
      <c r="E2324">
        <v>536</v>
      </c>
      <c r="F2324" s="3">
        <v>524.93355324745596</v>
      </c>
    </row>
    <row r="2325" spans="1:6">
      <c r="A2325">
        <v>7</v>
      </c>
      <c r="B2325">
        <v>-91.281000000000006</v>
      </c>
      <c r="C2325">
        <v>4027</v>
      </c>
      <c r="D2325">
        <v>800000</v>
      </c>
      <c r="E2325">
        <v>494</v>
      </c>
      <c r="F2325" s="3">
        <v>528.2331282635738</v>
      </c>
    </row>
    <row r="2326" spans="1:6">
      <c r="A2326">
        <v>8</v>
      </c>
      <c r="B2326">
        <v>-91.165000000000006</v>
      </c>
      <c r="C2326">
        <v>4027</v>
      </c>
      <c r="D2326">
        <v>800000</v>
      </c>
      <c r="E2326">
        <v>520</v>
      </c>
      <c r="F2326" s="3">
        <v>531.91149750624868</v>
      </c>
    </row>
    <row r="2327" spans="1:6">
      <c r="A2327">
        <v>9</v>
      </c>
      <c r="B2327">
        <v>-91.049000000000007</v>
      </c>
      <c r="C2327">
        <v>4027</v>
      </c>
      <c r="D2327">
        <v>800000</v>
      </c>
      <c r="E2327">
        <v>545</v>
      </c>
      <c r="F2327" s="3">
        <v>536.40853322644796</v>
      </c>
    </row>
    <row r="2328" spans="1:6">
      <c r="A2328">
        <v>10</v>
      </c>
      <c r="B2328">
        <v>-90.933999999999997</v>
      </c>
      <c r="C2328">
        <v>4027</v>
      </c>
      <c r="D2328">
        <v>800000</v>
      </c>
      <c r="E2328">
        <v>586</v>
      </c>
      <c r="F2328" s="3">
        <v>542.81907522775805</v>
      </c>
    </row>
    <row r="2329" spans="1:6">
      <c r="A2329">
        <v>11</v>
      </c>
      <c r="B2329">
        <v>-90.823999999999998</v>
      </c>
      <c r="C2329">
        <v>4027</v>
      </c>
      <c r="D2329">
        <v>800000</v>
      </c>
      <c r="E2329">
        <v>537</v>
      </c>
      <c r="F2329" s="3">
        <v>552.68626148322835</v>
      </c>
    </row>
    <row r="2330" spans="1:6">
      <c r="A2330">
        <v>12</v>
      </c>
      <c r="B2330">
        <v>-90.709000000000003</v>
      </c>
      <c r="C2330">
        <v>4027</v>
      </c>
      <c r="D2330">
        <v>800000</v>
      </c>
      <c r="E2330">
        <v>573</v>
      </c>
      <c r="F2330" s="3">
        <v>569.85578752698268</v>
      </c>
    </row>
    <row r="2331" spans="1:6">
      <c r="A2331">
        <v>13</v>
      </c>
      <c r="B2331">
        <v>-90.594999999999999</v>
      </c>
      <c r="C2331">
        <v>4027</v>
      </c>
      <c r="D2331">
        <v>800000</v>
      </c>
      <c r="E2331">
        <v>642</v>
      </c>
      <c r="F2331" s="3">
        <v>597.01778828068541</v>
      </c>
    </row>
    <row r="2332" spans="1:6">
      <c r="A2332">
        <v>14</v>
      </c>
      <c r="B2332">
        <v>-90.486999999999995</v>
      </c>
      <c r="C2332">
        <v>4027</v>
      </c>
      <c r="D2332">
        <v>800000</v>
      </c>
      <c r="E2332">
        <v>596</v>
      </c>
      <c r="F2332" s="3">
        <v>633.71248667087423</v>
      </c>
    </row>
    <row r="2333" spans="1:6">
      <c r="A2333">
        <v>15</v>
      </c>
      <c r="B2333">
        <v>-90.372</v>
      </c>
      <c r="C2333">
        <v>4027</v>
      </c>
      <c r="D2333">
        <v>800000</v>
      </c>
      <c r="E2333">
        <v>721</v>
      </c>
      <c r="F2333" s="3">
        <v>682.62810333310404</v>
      </c>
    </row>
    <row r="2334" spans="1:6">
      <c r="A2334">
        <v>16</v>
      </c>
      <c r="B2334">
        <v>-90.256</v>
      </c>
      <c r="C2334">
        <v>4027</v>
      </c>
      <c r="D2334">
        <v>800000</v>
      </c>
      <c r="E2334">
        <v>701</v>
      </c>
      <c r="F2334" s="3">
        <v>734.89231545193741</v>
      </c>
    </row>
    <row r="2335" spans="1:6">
      <c r="A2335">
        <v>17</v>
      </c>
      <c r="B2335">
        <v>-90.14</v>
      </c>
      <c r="C2335">
        <v>4027</v>
      </c>
      <c r="D2335">
        <v>800000</v>
      </c>
      <c r="E2335">
        <v>811</v>
      </c>
      <c r="F2335" s="3">
        <v>778.10985730069831</v>
      </c>
    </row>
    <row r="2336" spans="1:6">
      <c r="A2336">
        <v>18</v>
      </c>
      <c r="B2336">
        <v>-90.025000000000006</v>
      </c>
      <c r="C2336">
        <v>4027</v>
      </c>
      <c r="D2336">
        <v>800000</v>
      </c>
      <c r="E2336">
        <v>748</v>
      </c>
      <c r="F2336" s="3">
        <v>800.1638924683582</v>
      </c>
    </row>
    <row r="2337" spans="1:6">
      <c r="A2337">
        <v>19</v>
      </c>
      <c r="B2337">
        <v>-89.918999999999997</v>
      </c>
      <c r="C2337">
        <v>4027</v>
      </c>
      <c r="D2337">
        <v>800000</v>
      </c>
      <c r="E2337">
        <v>798</v>
      </c>
      <c r="F2337" s="3">
        <v>796.68451725620218</v>
      </c>
    </row>
    <row r="2338" spans="1:6">
      <c r="A2338">
        <v>20</v>
      </c>
      <c r="B2338">
        <v>-89.805999999999997</v>
      </c>
      <c r="C2338">
        <v>4027</v>
      </c>
      <c r="D2338">
        <v>800000</v>
      </c>
      <c r="E2338">
        <v>820</v>
      </c>
      <c r="F2338" s="3">
        <v>769.90184009483198</v>
      </c>
    </row>
    <row r="2339" spans="1:6">
      <c r="A2339">
        <v>21</v>
      </c>
      <c r="B2339">
        <v>-89.691000000000003</v>
      </c>
      <c r="C2339">
        <v>4027</v>
      </c>
      <c r="D2339">
        <v>800000</v>
      </c>
      <c r="E2339">
        <v>739</v>
      </c>
      <c r="F2339" s="3">
        <v>727.53778318682282</v>
      </c>
    </row>
    <row r="2340" spans="1:6">
      <c r="A2340">
        <v>22</v>
      </c>
      <c r="B2340">
        <v>-89.576999999999998</v>
      </c>
      <c r="C2340">
        <v>4027</v>
      </c>
      <c r="D2340">
        <v>800000</v>
      </c>
      <c r="E2340">
        <v>676</v>
      </c>
      <c r="F2340" s="3">
        <v>682.68022819642601</v>
      </c>
    </row>
    <row r="2341" spans="1:6">
      <c r="A2341">
        <v>23</v>
      </c>
      <c r="B2341">
        <v>-89.457999999999998</v>
      </c>
      <c r="C2341">
        <v>4027</v>
      </c>
      <c r="D2341">
        <v>800000</v>
      </c>
      <c r="E2341">
        <v>632</v>
      </c>
      <c r="F2341" s="3">
        <v>643.31790191762923</v>
      </c>
    </row>
    <row r="2342" spans="1:6">
      <c r="A2342">
        <v>24</v>
      </c>
      <c r="B2342">
        <v>-89.341999999999999</v>
      </c>
      <c r="C2342">
        <v>4027</v>
      </c>
      <c r="D2342">
        <v>800000</v>
      </c>
      <c r="E2342">
        <v>605</v>
      </c>
      <c r="F2342" s="3">
        <v>617.0334495110767</v>
      </c>
    </row>
    <row r="2343" spans="1:6">
      <c r="A2343">
        <v>25</v>
      </c>
      <c r="B2343">
        <v>-89.234999999999999</v>
      </c>
      <c r="C2343">
        <v>4027</v>
      </c>
      <c r="D2343">
        <v>800000</v>
      </c>
      <c r="E2343">
        <v>557</v>
      </c>
      <c r="F2343" s="3">
        <v>603.0964075818714</v>
      </c>
    </row>
    <row r="2344" spans="1:6">
      <c r="A2344">
        <v>26</v>
      </c>
      <c r="B2344">
        <v>-89.13</v>
      </c>
      <c r="C2344">
        <v>4027</v>
      </c>
      <c r="D2344">
        <v>800000</v>
      </c>
      <c r="E2344">
        <v>614</v>
      </c>
      <c r="F2344" s="3">
        <v>596.70696848666262</v>
      </c>
    </row>
    <row r="2345" spans="1:6">
      <c r="A2345">
        <v>27</v>
      </c>
      <c r="B2345">
        <v>-89.016000000000005</v>
      </c>
      <c r="C2345">
        <v>4027</v>
      </c>
      <c r="D2345">
        <v>800000</v>
      </c>
      <c r="E2345">
        <v>610</v>
      </c>
      <c r="F2345" s="3">
        <v>594.94462612813481</v>
      </c>
    </row>
    <row r="2346" spans="1:6">
      <c r="A2346">
        <v>28</v>
      </c>
      <c r="B2346">
        <v>-88.896000000000001</v>
      </c>
      <c r="C2346">
        <v>4027</v>
      </c>
      <c r="D2346">
        <v>800000</v>
      </c>
      <c r="E2346">
        <v>627</v>
      </c>
      <c r="F2346" s="3">
        <v>596.17892180931074</v>
      </c>
    </row>
    <row r="2347" spans="1:6">
      <c r="A2347">
        <v>29</v>
      </c>
      <c r="B2347">
        <v>-88.790999999999997</v>
      </c>
      <c r="C2347">
        <v>4027</v>
      </c>
      <c r="D2347">
        <v>800000</v>
      </c>
      <c r="E2347">
        <v>573</v>
      </c>
      <c r="F2347" s="3">
        <v>598.44092844639306</v>
      </c>
    </row>
    <row r="2348" spans="1:6">
      <c r="A2348">
        <v>30</v>
      </c>
      <c r="B2348">
        <v>-88.671999999999997</v>
      </c>
      <c r="C2348">
        <v>4027</v>
      </c>
      <c r="D2348">
        <v>800000</v>
      </c>
      <c r="E2348">
        <v>606</v>
      </c>
      <c r="F2348" s="3">
        <v>601.52468634716138</v>
      </c>
    </row>
    <row r="2349" spans="1:6">
      <c r="A2349">
        <v>31</v>
      </c>
      <c r="B2349">
        <v>-88.56</v>
      </c>
      <c r="C2349">
        <v>4027</v>
      </c>
      <c r="D2349">
        <v>800000</v>
      </c>
      <c r="E2349">
        <v>611</v>
      </c>
      <c r="F2349" s="3">
        <v>604.60461973551878</v>
      </c>
    </row>
    <row r="2350" spans="1:6">
      <c r="A2350">
        <v>32</v>
      </c>
      <c r="B2350">
        <v>-88.451999999999998</v>
      </c>
      <c r="C2350">
        <v>4027</v>
      </c>
      <c r="D2350">
        <v>800000</v>
      </c>
      <c r="E2350">
        <v>592</v>
      </c>
      <c r="F2350" s="3"/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227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82</v>
      </c>
    </row>
    <row r="2360" spans="1:6">
      <c r="A2360" t="s">
        <v>228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123</v>
      </c>
      <c r="B2368" t="s">
        <v>102</v>
      </c>
      <c r="C2368" t="s">
        <v>105</v>
      </c>
      <c r="D2368" t="s">
        <v>122</v>
      </c>
      <c r="E2368" t="s">
        <v>121</v>
      </c>
      <c r="F2368" t="s">
        <v>142</v>
      </c>
    </row>
    <row r="2369" spans="1:10">
      <c r="A2369">
        <v>1</v>
      </c>
      <c r="B2369">
        <v>-91.947999999999993</v>
      </c>
      <c r="C2369">
        <v>4009</v>
      </c>
      <c r="D2369">
        <v>800000</v>
      </c>
      <c r="E2369">
        <v>417</v>
      </c>
      <c r="J2369" t="s">
        <v>250</v>
      </c>
    </row>
    <row r="2370" spans="1:10">
      <c r="A2370">
        <v>2</v>
      </c>
      <c r="B2370">
        <v>-91.838999999999999</v>
      </c>
      <c r="C2370">
        <v>4009</v>
      </c>
      <c r="D2370">
        <v>800000</v>
      </c>
      <c r="E2370">
        <v>434</v>
      </c>
    </row>
    <row r="2371" spans="1:10">
      <c r="A2371">
        <v>3</v>
      </c>
      <c r="B2371">
        <v>-91.724000000000004</v>
      </c>
      <c r="C2371">
        <v>4009</v>
      </c>
      <c r="D2371">
        <v>800000</v>
      </c>
      <c r="E2371">
        <v>430</v>
      </c>
    </row>
    <row r="2372" spans="1:10">
      <c r="A2372">
        <v>4</v>
      </c>
      <c r="B2372">
        <v>-91.611999999999995</v>
      </c>
      <c r="C2372">
        <v>4009</v>
      </c>
      <c r="D2372">
        <v>800000</v>
      </c>
      <c r="E2372">
        <v>478</v>
      </c>
      <c r="F2372" s="3"/>
    </row>
    <row r="2373" spans="1:10">
      <c r="A2373">
        <v>5</v>
      </c>
      <c r="B2373">
        <v>-91.5</v>
      </c>
      <c r="C2373">
        <v>4009</v>
      </c>
      <c r="D2373">
        <v>800000</v>
      </c>
      <c r="E2373">
        <v>487</v>
      </c>
      <c r="F2373" s="3"/>
    </row>
    <row r="2374" spans="1:10">
      <c r="A2374">
        <v>6</v>
      </c>
      <c r="B2374">
        <v>-91.394000000000005</v>
      </c>
      <c r="C2374">
        <v>4009</v>
      </c>
      <c r="D2374">
        <v>800000</v>
      </c>
      <c r="E2374">
        <v>521</v>
      </c>
      <c r="F2374" s="3">
        <v>535.91447128672257</v>
      </c>
    </row>
    <row r="2375" spans="1:10">
      <c r="A2375">
        <v>7</v>
      </c>
      <c r="B2375">
        <v>-91.281000000000006</v>
      </c>
      <c r="C2375">
        <v>4009</v>
      </c>
      <c r="D2375">
        <v>800000</v>
      </c>
      <c r="E2375">
        <v>527</v>
      </c>
      <c r="F2375" s="3">
        <v>538.81279637246678</v>
      </c>
    </row>
    <row r="2376" spans="1:10">
      <c r="A2376">
        <v>8</v>
      </c>
      <c r="B2376">
        <v>-91.165000000000006</v>
      </c>
      <c r="C2376">
        <v>4009</v>
      </c>
      <c r="D2376">
        <v>800000</v>
      </c>
      <c r="E2376">
        <v>543</v>
      </c>
      <c r="F2376" s="3">
        <v>543.8972480644029</v>
      </c>
    </row>
    <row r="2377" spans="1:10">
      <c r="A2377">
        <v>9</v>
      </c>
      <c r="B2377">
        <v>-91.049000000000007</v>
      </c>
      <c r="C2377">
        <v>4009</v>
      </c>
      <c r="D2377">
        <v>800000</v>
      </c>
      <c r="E2377">
        <v>554</v>
      </c>
      <c r="F2377" s="3">
        <v>553.01366672149709</v>
      </c>
    </row>
    <row r="2378" spans="1:10">
      <c r="A2378">
        <v>10</v>
      </c>
      <c r="B2378">
        <v>-90.933999999999997</v>
      </c>
      <c r="C2378">
        <v>4009</v>
      </c>
      <c r="D2378">
        <v>800000</v>
      </c>
      <c r="E2378">
        <v>605</v>
      </c>
      <c r="F2378" s="3">
        <v>568.59301576395865</v>
      </c>
    </row>
    <row r="2379" spans="1:10">
      <c r="A2379">
        <v>11</v>
      </c>
      <c r="B2379">
        <v>-90.823999999999998</v>
      </c>
      <c r="C2379">
        <v>4009</v>
      </c>
      <c r="D2379">
        <v>800000</v>
      </c>
      <c r="E2379">
        <v>625</v>
      </c>
      <c r="F2379" s="3">
        <v>591.98930807998784</v>
      </c>
    </row>
    <row r="2380" spans="1:10">
      <c r="A2380">
        <v>12</v>
      </c>
      <c r="B2380">
        <v>-90.709000000000003</v>
      </c>
      <c r="C2380">
        <v>4009</v>
      </c>
      <c r="D2380">
        <v>800000</v>
      </c>
      <c r="E2380">
        <v>592</v>
      </c>
      <c r="F2380" s="3">
        <v>626.64298346217936</v>
      </c>
    </row>
    <row r="2381" spans="1:10">
      <c r="A2381">
        <v>13</v>
      </c>
      <c r="B2381">
        <v>-90.594999999999999</v>
      </c>
      <c r="C2381">
        <v>4009</v>
      </c>
      <c r="D2381">
        <v>800000</v>
      </c>
      <c r="E2381">
        <v>614</v>
      </c>
      <c r="F2381" s="3">
        <v>669.82779270871788</v>
      </c>
    </row>
    <row r="2382" spans="1:10">
      <c r="A2382">
        <v>14</v>
      </c>
      <c r="B2382">
        <v>-90.486999999999995</v>
      </c>
      <c r="C2382">
        <v>4009</v>
      </c>
      <c r="D2382">
        <v>800000</v>
      </c>
      <c r="E2382">
        <v>731</v>
      </c>
      <c r="F2382" s="3">
        <v>714.08151262376941</v>
      </c>
    </row>
    <row r="2383" spans="1:10">
      <c r="A2383">
        <v>15</v>
      </c>
      <c r="B2383">
        <v>-90.372</v>
      </c>
      <c r="C2383">
        <v>4009</v>
      </c>
      <c r="D2383">
        <v>800000</v>
      </c>
      <c r="E2383">
        <v>797</v>
      </c>
      <c r="F2383" s="3">
        <v>756.39739021869775</v>
      </c>
    </row>
    <row r="2384" spans="1:10">
      <c r="A2384">
        <v>16</v>
      </c>
      <c r="B2384">
        <v>-90.256</v>
      </c>
      <c r="C2384">
        <v>4009</v>
      </c>
      <c r="D2384">
        <v>800000</v>
      </c>
      <c r="E2384">
        <v>776</v>
      </c>
      <c r="F2384" s="3">
        <v>784.27930682853639</v>
      </c>
    </row>
    <row r="2385" spans="1:6">
      <c r="A2385">
        <v>17</v>
      </c>
      <c r="B2385">
        <v>-90.14</v>
      </c>
      <c r="C2385">
        <v>4009</v>
      </c>
      <c r="D2385">
        <v>800000</v>
      </c>
      <c r="E2385">
        <v>831</v>
      </c>
      <c r="F2385" s="3">
        <v>790.03901090819716</v>
      </c>
    </row>
    <row r="2386" spans="1:6">
      <c r="A2386">
        <v>18</v>
      </c>
      <c r="B2386">
        <v>-90.025000000000006</v>
      </c>
      <c r="C2386">
        <v>4009</v>
      </c>
      <c r="D2386">
        <v>800000</v>
      </c>
      <c r="E2386">
        <v>772</v>
      </c>
      <c r="F2386" s="3">
        <v>772.65389914562991</v>
      </c>
    </row>
    <row r="2387" spans="1:6">
      <c r="A2387">
        <v>19</v>
      </c>
      <c r="B2387">
        <v>-89.918999999999997</v>
      </c>
      <c r="C2387">
        <v>4009</v>
      </c>
      <c r="D2387">
        <v>800000</v>
      </c>
      <c r="E2387">
        <v>688</v>
      </c>
      <c r="F2387" s="3">
        <v>740.65691188576284</v>
      </c>
    </row>
    <row r="2388" spans="1:6">
      <c r="A2388">
        <v>20</v>
      </c>
      <c r="B2388">
        <v>-89.805999999999997</v>
      </c>
      <c r="C2388">
        <v>4009</v>
      </c>
      <c r="D2388">
        <v>800000</v>
      </c>
      <c r="E2388">
        <v>710</v>
      </c>
      <c r="F2388" s="3">
        <v>698.00092163349086</v>
      </c>
    </row>
    <row r="2389" spans="1:6">
      <c r="A2389">
        <v>21</v>
      </c>
      <c r="B2389">
        <v>-89.691000000000003</v>
      </c>
      <c r="C2389">
        <v>4009</v>
      </c>
      <c r="D2389">
        <v>800000</v>
      </c>
      <c r="E2389">
        <v>635</v>
      </c>
      <c r="F2389" s="3">
        <v>654.81781142055365</v>
      </c>
    </row>
    <row r="2390" spans="1:6">
      <c r="A2390">
        <v>22</v>
      </c>
      <c r="B2390">
        <v>-89.576999999999998</v>
      </c>
      <c r="C2390">
        <v>4009</v>
      </c>
      <c r="D2390">
        <v>800000</v>
      </c>
      <c r="E2390">
        <v>623</v>
      </c>
      <c r="F2390" s="3">
        <v>619.12866648424256</v>
      </c>
    </row>
    <row r="2391" spans="1:6">
      <c r="A2391">
        <v>23</v>
      </c>
      <c r="B2391">
        <v>-89.457999999999998</v>
      </c>
      <c r="C2391">
        <v>4009</v>
      </c>
      <c r="D2391">
        <v>800000</v>
      </c>
      <c r="E2391">
        <v>632</v>
      </c>
      <c r="F2391" s="3">
        <v>592.6136218190652</v>
      </c>
    </row>
    <row r="2392" spans="1:6">
      <c r="A2392">
        <v>24</v>
      </c>
      <c r="B2392">
        <v>-89.341999999999999</v>
      </c>
      <c r="C2392">
        <v>4009</v>
      </c>
      <c r="D2392">
        <v>800000</v>
      </c>
      <c r="E2392">
        <v>578</v>
      </c>
      <c r="F2392" s="3">
        <v>576.84229679780651</v>
      </c>
    </row>
    <row r="2393" spans="1:6">
      <c r="A2393">
        <v>25</v>
      </c>
      <c r="B2393">
        <v>-89.234999999999999</v>
      </c>
      <c r="C2393">
        <v>4009</v>
      </c>
      <c r="D2393">
        <v>800000</v>
      </c>
      <c r="E2393">
        <v>622</v>
      </c>
      <c r="F2393" s="3">
        <v>569.04360074770216</v>
      </c>
    </row>
    <row r="2394" spans="1:6">
      <c r="A2394">
        <v>26</v>
      </c>
      <c r="B2394">
        <v>-89.13</v>
      </c>
      <c r="C2394">
        <v>4009</v>
      </c>
      <c r="D2394">
        <v>800000</v>
      </c>
      <c r="E2394">
        <v>574</v>
      </c>
      <c r="F2394" s="3">
        <v>565.54227952236624</v>
      </c>
    </row>
    <row r="2395" spans="1:6">
      <c r="A2395">
        <v>27</v>
      </c>
      <c r="B2395">
        <v>-89.016000000000005</v>
      </c>
      <c r="C2395">
        <v>4009</v>
      </c>
      <c r="D2395">
        <v>800000</v>
      </c>
      <c r="E2395">
        <v>564</v>
      </c>
      <c r="F2395" s="3">
        <v>564.44324910865726</v>
      </c>
    </row>
    <row r="2396" spans="1:6">
      <c r="A2396">
        <v>28</v>
      </c>
      <c r="B2396">
        <v>-88.896000000000001</v>
      </c>
      <c r="C2396">
        <v>4009</v>
      </c>
      <c r="D2396">
        <v>800000</v>
      </c>
      <c r="E2396">
        <v>566</v>
      </c>
      <c r="F2396" s="3">
        <v>564.81495737621151</v>
      </c>
    </row>
    <row r="2397" spans="1:6">
      <c r="A2397">
        <v>29</v>
      </c>
      <c r="B2397">
        <v>-88.790999999999997</v>
      </c>
      <c r="C2397">
        <v>4009</v>
      </c>
      <c r="D2397">
        <v>800000</v>
      </c>
      <c r="E2397">
        <v>540</v>
      </c>
      <c r="F2397" s="3">
        <v>565.70992341129545</v>
      </c>
    </row>
    <row r="2398" spans="1:6">
      <c r="A2398">
        <v>30</v>
      </c>
      <c r="B2398">
        <v>-88.671999999999997</v>
      </c>
      <c r="C2398">
        <v>4009</v>
      </c>
      <c r="D2398">
        <v>800000</v>
      </c>
      <c r="E2398">
        <v>538</v>
      </c>
      <c r="F2398" s="3">
        <v>566.97483824084713</v>
      </c>
    </row>
    <row r="2399" spans="1:6">
      <c r="A2399">
        <v>31</v>
      </c>
      <c r="B2399">
        <v>-88.56</v>
      </c>
      <c r="C2399">
        <v>4009</v>
      </c>
      <c r="D2399">
        <v>800000</v>
      </c>
      <c r="E2399">
        <v>566</v>
      </c>
      <c r="F2399" s="3">
        <v>568.25282697547084</v>
      </c>
    </row>
    <row r="2400" spans="1:6">
      <c r="A2400">
        <v>32</v>
      </c>
      <c r="B2400">
        <v>-88.451999999999998</v>
      </c>
      <c r="C2400">
        <v>4009</v>
      </c>
      <c r="D2400">
        <v>800000</v>
      </c>
      <c r="E2400">
        <v>676</v>
      </c>
      <c r="F2400" s="3"/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229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82</v>
      </c>
    </row>
    <row r="2410" spans="1:1">
      <c r="A2410" t="s">
        <v>230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123</v>
      </c>
      <c r="B2418" t="s">
        <v>102</v>
      </c>
      <c r="C2418" t="s">
        <v>105</v>
      </c>
      <c r="D2418" t="s">
        <v>122</v>
      </c>
      <c r="E2418" t="s">
        <v>121</v>
      </c>
      <c r="F2418" t="s">
        <v>142</v>
      </c>
    </row>
    <row r="2419" spans="1:10">
      <c r="A2419">
        <v>1</v>
      </c>
      <c r="B2419">
        <v>-91.947999999999993</v>
      </c>
      <c r="C2419">
        <v>4026</v>
      </c>
      <c r="D2419">
        <v>800000</v>
      </c>
      <c r="E2419">
        <v>426</v>
      </c>
      <c r="J2419" t="s">
        <v>251</v>
      </c>
    </row>
    <row r="2420" spans="1:10">
      <c r="A2420">
        <v>2</v>
      </c>
      <c r="B2420">
        <v>-91.838999999999999</v>
      </c>
      <c r="C2420">
        <v>4026</v>
      </c>
      <c r="D2420">
        <v>800000</v>
      </c>
      <c r="E2420">
        <v>462</v>
      </c>
    </row>
    <row r="2421" spans="1:10">
      <c r="A2421">
        <v>3</v>
      </c>
      <c r="B2421">
        <v>-91.724000000000004</v>
      </c>
      <c r="C2421">
        <v>4026</v>
      </c>
      <c r="D2421">
        <v>800000</v>
      </c>
      <c r="E2421">
        <v>445</v>
      </c>
    </row>
    <row r="2422" spans="1:10">
      <c r="A2422">
        <v>4</v>
      </c>
      <c r="B2422">
        <v>-91.611999999999995</v>
      </c>
      <c r="C2422">
        <v>4026</v>
      </c>
      <c r="D2422">
        <v>800000</v>
      </c>
      <c r="E2422">
        <v>488</v>
      </c>
      <c r="F2422" s="3"/>
    </row>
    <row r="2423" spans="1:10">
      <c r="A2423">
        <v>5</v>
      </c>
      <c r="B2423">
        <v>-91.5</v>
      </c>
      <c r="C2423">
        <v>4026</v>
      </c>
      <c r="D2423">
        <v>800000</v>
      </c>
      <c r="E2423">
        <v>474</v>
      </c>
      <c r="F2423" s="3"/>
    </row>
    <row r="2424" spans="1:10">
      <c r="A2424">
        <v>6</v>
      </c>
      <c r="B2424">
        <v>-91.394000000000005</v>
      </c>
      <c r="C2424">
        <v>4026</v>
      </c>
      <c r="D2424">
        <v>800000</v>
      </c>
      <c r="E2424">
        <v>512</v>
      </c>
      <c r="F2424" s="3">
        <v>509.11968289496531</v>
      </c>
    </row>
    <row r="2425" spans="1:10">
      <c r="A2425">
        <v>7</v>
      </c>
      <c r="B2425">
        <v>-91.281000000000006</v>
      </c>
      <c r="C2425">
        <v>4026</v>
      </c>
      <c r="D2425">
        <v>800000</v>
      </c>
      <c r="E2425">
        <v>510</v>
      </c>
      <c r="F2425" s="3">
        <v>517.9160044913865</v>
      </c>
    </row>
    <row r="2426" spans="1:10">
      <c r="A2426">
        <v>8</v>
      </c>
      <c r="B2426">
        <v>-91.165000000000006</v>
      </c>
      <c r="C2426">
        <v>4026</v>
      </c>
      <c r="D2426">
        <v>800000</v>
      </c>
      <c r="E2426">
        <v>530</v>
      </c>
      <c r="F2426" s="3">
        <v>531.3673058692217</v>
      </c>
    </row>
    <row r="2427" spans="1:10">
      <c r="A2427">
        <v>9</v>
      </c>
      <c r="B2427">
        <v>-91.049000000000007</v>
      </c>
      <c r="C2427">
        <v>4026</v>
      </c>
      <c r="D2427">
        <v>800000</v>
      </c>
      <c r="E2427">
        <v>538</v>
      </c>
      <c r="F2427" s="3">
        <v>551.54794598210162</v>
      </c>
    </row>
    <row r="2428" spans="1:10">
      <c r="A2428">
        <v>10</v>
      </c>
      <c r="B2428">
        <v>-90.933999999999997</v>
      </c>
      <c r="C2428">
        <v>4026</v>
      </c>
      <c r="D2428">
        <v>800000</v>
      </c>
      <c r="E2428">
        <v>605</v>
      </c>
      <c r="F2428" s="3">
        <v>580.08015903074238</v>
      </c>
    </row>
    <row r="2429" spans="1:10">
      <c r="A2429">
        <v>11</v>
      </c>
      <c r="B2429">
        <v>-90.823999999999998</v>
      </c>
      <c r="C2429">
        <v>4026</v>
      </c>
      <c r="D2429">
        <v>800000</v>
      </c>
      <c r="E2429">
        <v>613</v>
      </c>
      <c r="F2429" s="3">
        <v>615.65807616900258</v>
      </c>
    </row>
    <row r="2430" spans="1:10">
      <c r="A2430">
        <v>12</v>
      </c>
      <c r="B2430">
        <v>-90.709000000000003</v>
      </c>
      <c r="C2430">
        <v>4026</v>
      </c>
      <c r="D2430">
        <v>800000</v>
      </c>
      <c r="E2430">
        <v>676</v>
      </c>
      <c r="F2430" s="3">
        <v>659.28831607330699</v>
      </c>
    </row>
    <row r="2431" spans="1:10">
      <c r="A2431">
        <v>13</v>
      </c>
      <c r="B2431">
        <v>-90.594999999999999</v>
      </c>
      <c r="C2431">
        <v>4026</v>
      </c>
      <c r="D2431">
        <v>800000</v>
      </c>
      <c r="E2431">
        <v>686</v>
      </c>
      <c r="F2431" s="3">
        <v>703.71827723341585</v>
      </c>
    </row>
    <row r="2432" spans="1:10">
      <c r="A2432">
        <v>14</v>
      </c>
      <c r="B2432">
        <v>-90.486999999999995</v>
      </c>
      <c r="C2432">
        <v>4026</v>
      </c>
      <c r="D2432">
        <v>800000</v>
      </c>
      <c r="E2432">
        <v>713</v>
      </c>
      <c r="F2432" s="3">
        <v>740.00464513395536</v>
      </c>
    </row>
    <row r="2433" spans="1:6">
      <c r="A2433">
        <v>15</v>
      </c>
      <c r="B2433">
        <v>-90.372</v>
      </c>
      <c r="C2433">
        <v>4026</v>
      </c>
      <c r="D2433">
        <v>800000</v>
      </c>
      <c r="E2433">
        <v>803</v>
      </c>
      <c r="F2433" s="3">
        <v>764.95732257324812</v>
      </c>
    </row>
    <row r="2434" spans="1:6">
      <c r="A2434">
        <v>16</v>
      </c>
      <c r="B2434">
        <v>-90.256</v>
      </c>
      <c r="C2434">
        <v>4026</v>
      </c>
      <c r="D2434">
        <v>800000</v>
      </c>
      <c r="E2434">
        <v>743</v>
      </c>
      <c r="F2434" s="3">
        <v>770.6717144339317</v>
      </c>
    </row>
    <row r="2435" spans="1:6">
      <c r="A2435">
        <v>17</v>
      </c>
      <c r="B2435">
        <v>-90.14</v>
      </c>
      <c r="C2435">
        <v>4026</v>
      </c>
      <c r="D2435">
        <v>800000</v>
      </c>
      <c r="E2435">
        <v>790</v>
      </c>
      <c r="F2435" s="3">
        <v>756.43915157537901</v>
      </c>
    </row>
    <row r="2436" spans="1:6">
      <c r="A2436">
        <v>18</v>
      </c>
      <c r="B2436">
        <v>-90.025000000000006</v>
      </c>
      <c r="C2436">
        <v>4026</v>
      </c>
      <c r="D2436">
        <v>800000</v>
      </c>
      <c r="E2436">
        <v>733</v>
      </c>
      <c r="F2436" s="3">
        <v>727.28629654389522</v>
      </c>
    </row>
    <row r="2437" spans="1:6">
      <c r="A2437">
        <v>19</v>
      </c>
      <c r="B2437">
        <v>-89.918999999999997</v>
      </c>
      <c r="C2437">
        <v>4026</v>
      </c>
      <c r="D2437">
        <v>800000</v>
      </c>
      <c r="E2437">
        <v>660</v>
      </c>
      <c r="F2437" s="3">
        <v>693.79533970921852</v>
      </c>
    </row>
    <row r="2438" spans="1:6">
      <c r="A2438">
        <v>20</v>
      </c>
      <c r="B2438">
        <v>-89.805999999999997</v>
      </c>
      <c r="C2438">
        <v>4026</v>
      </c>
      <c r="D2438">
        <v>800000</v>
      </c>
      <c r="E2438">
        <v>684</v>
      </c>
      <c r="F2438" s="3">
        <v>658.31481149684907</v>
      </c>
    </row>
    <row r="2439" spans="1:6">
      <c r="A2439">
        <v>21</v>
      </c>
      <c r="B2439">
        <v>-89.691000000000003</v>
      </c>
      <c r="C2439">
        <v>4026</v>
      </c>
      <c r="D2439">
        <v>800000</v>
      </c>
      <c r="E2439">
        <v>618</v>
      </c>
      <c r="F2439" s="3">
        <v>628.09217400449484</v>
      </c>
    </row>
    <row r="2440" spans="1:6">
      <c r="A2440">
        <v>22</v>
      </c>
      <c r="B2440">
        <v>-89.576999999999998</v>
      </c>
      <c r="C2440">
        <v>4026</v>
      </c>
      <c r="D2440">
        <v>800000</v>
      </c>
      <c r="E2440">
        <v>604</v>
      </c>
      <c r="F2440" s="3">
        <v>606.71720939952024</v>
      </c>
    </row>
    <row r="2441" spans="1:6">
      <c r="A2441">
        <v>23</v>
      </c>
      <c r="B2441">
        <v>-89.457999999999998</v>
      </c>
      <c r="C2441">
        <v>4026</v>
      </c>
      <c r="D2441">
        <v>800000</v>
      </c>
      <c r="E2441">
        <v>593</v>
      </c>
      <c r="F2441" s="3">
        <v>593.46271205935636</v>
      </c>
    </row>
    <row r="2442" spans="1:6">
      <c r="A2442">
        <v>24</v>
      </c>
      <c r="B2442">
        <v>-89.341999999999999</v>
      </c>
      <c r="C2442">
        <v>4026</v>
      </c>
      <c r="D2442">
        <v>800000</v>
      </c>
      <c r="E2442">
        <v>579</v>
      </c>
      <c r="F2442" s="3">
        <v>587.62820000301781</v>
      </c>
    </row>
    <row r="2443" spans="1:6">
      <c r="A2443">
        <v>25</v>
      </c>
      <c r="B2443">
        <v>-89.234999999999999</v>
      </c>
      <c r="C2443">
        <v>4026</v>
      </c>
      <c r="D2443">
        <v>800000</v>
      </c>
      <c r="E2443">
        <v>609</v>
      </c>
      <c r="F2443" s="3">
        <v>586.46414124680007</v>
      </c>
    </row>
    <row r="2444" spans="1:6">
      <c r="A2444">
        <v>26</v>
      </c>
      <c r="B2444">
        <v>-89.13</v>
      </c>
      <c r="C2444">
        <v>4026</v>
      </c>
      <c r="D2444">
        <v>800000</v>
      </c>
      <c r="E2444">
        <v>592</v>
      </c>
      <c r="F2444" s="3">
        <v>587.71071948211033</v>
      </c>
    </row>
    <row r="2445" spans="1:6">
      <c r="A2445">
        <v>27</v>
      </c>
      <c r="B2445">
        <v>-89.016000000000005</v>
      </c>
      <c r="C2445">
        <v>4026</v>
      </c>
      <c r="D2445">
        <v>800000</v>
      </c>
      <c r="E2445">
        <v>623</v>
      </c>
      <c r="F2445" s="3">
        <v>590.52714590324479</v>
      </c>
    </row>
    <row r="2446" spans="1:6">
      <c r="A2446">
        <v>28</v>
      </c>
      <c r="B2446">
        <v>-88.896000000000001</v>
      </c>
      <c r="C2446">
        <v>4026</v>
      </c>
      <c r="D2446">
        <v>800000</v>
      </c>
      <c r="E2446">
        <v>541</v>
      </c>
      <c r="F2446" s="3">
        <v>594.28133809523081</v>
      </c>
    </row>
    <row r="2447" spans="1:6">
      <c r="A2447">
        <v>29</v>
      </c>
      <c r="B2447">
        <v>-88.790999999999997</v>
      </c>
      <c r="C2447">
        <v>4026</v>
      </c>
      <c r="D2447">
        <v>800000</v>
      </c>
      <c r="E2447">
        <v>631</v>
      </c>
      <c r="F2447" s="3">
        <v>597.85047840899904</v>
      </c>
    </row>
    <row r="2448" spans="1:6">
      <c r="A2448">
        <v>30</v>
      </c>
      <c r="B2448">
        <v>-88.671999999999997</v>
      </c>
      <c r="C2448">
        <v>4026</v>
      </c>
      <c r="D2448">
        <v>800000</v>
      </c>
      <c r="E2448">
        <v>631</v>
      </c>
      <c r="F2448" s="3">
        <v>602.01771133343573</v>
      </c>
    </row>
    <row r="2449" spans="1:6">
      <c r="A2449">
        <v>31</v>
      </c>
      <c r="B2449">
        <v>-88.56</v>
      </c>
      <c r="C2449">
        <v>4026</v>
      </c>
      <c r="D2449">
        <v>800000</v>
      </c>
      <c r="E2449">
        <v>568</v>
      </c>
      <c r="F2449" s="3">
        <v>605.98199538155973</v>
      </c>
    </row>
    <row r="2450" spans="1:6">
      <c r="A2450">
        <v>32</v>
      </c>
      <c r="B2450">
        <v>-88.451999999999998</v>
      </c>
      <c r="C2450">
        <v>4026</v>
      </c>
      <c r="D2450">
        <v>800000</v>
      </c>
      <c r="E2450">
        <v>631</v>
      </c>
      <c r="F2450" s="3"/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231</v>
      </c>
    </row>
    <row r="2456" spans="1:6">
      <c r="A2456" t="s">
        <v>81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82</v>
      </c>
    </row>
    <row r="2460" spans="1:6">
      <c r="A2460" t="s">
        <v>232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123</v>
      </c>
      <c r="B2468" t="s">
        <v>102</v>
      </c>
      <c r="C2468" t="s">
        <v>105</v>
      </c>
      <c r="D2468" t="s">
        <v>122</v>
      </c>
      <c r="E2468" t="s">
        <v>121</v>
      </c>
      <c r="F2468" t="s">
        <v>142</v>
      </c>
    </row>
    <row r="2469" spans="1:10">
      <c r="A2469">
        <v>1</v>
      </c>
      <c r="B2469">
        <v>-91.947999999999993</v>
      </c>
      <c r="C2469">
        <v>5</v>
      </c>
      <c r="D2469">
        <v>1000</v>
      </c>
      <c r="E2469">
        <v>0</v>
      </c>
      <c r="J2469" t="s">
        <v>252</v>
      </c>
    </row>
    <row r="2470" spans="1:10">
      <c r="A2470">
        <v>2</v>
      </c>
      <c r="B2470">
        <v>-91.838999999999999</v>
      </c>
      <c r="C2470">
        <v>5</v>
      </c>
      <c r="D2470">
        <v>1000</v>
      </c>
      <c r="E2470">
        <v>0</v>
      </c>
    </row>
    <row r="2471" spans="1:10">
      <c r="A2471">
        <v>3</v>
      </c>
      <c r="B2471">
        <v>-91.724000000000004</v>
      </c>
      <c r="C2471">
        <v>5</v>
      </c>
      <c r="D2471">
        <v>1000</v>
      </c>
      <c r="E2471">
        <v>0</v>
      </c>
    </row>
    <row r="2472" spans="1:10">
      <c r="A2472">
        <v>4</v>
      </c>
      <c r="B2472">
        <v>-91.611999999999995</v>
      </c>
      <c r="C2472">
        <v>5</v>
      </c>
      <c r="D2472">
        <v>1000</v>
      </c>
      <c r="E2472">
        <v>0</v>
      </c>
    </row>
    <row r="2473" spans="1:10">
      <c r="A2473">
        <v>5</v>
      </c>
      <c r="B2473">
        <v>-91.5</v>
      </c>
      <c r="C2473">
        <v>5</v>
      </c>
      <c r="D2473">
        <v>1000</v>
      </c>
      <c r="E2473">
        <v>0</v>
      </c>
    </row>
    <row r="2474" spans="1:10">
      <c r="A2474">
        <v>6</v>
      </c>
      <c r="B2474">
        <v>-91.394000000000005</v>
      </c>
      <c r="C2474">
        <v>5</v>
      </c>
      <c r="D2474">
        <v>1000</v>
      </c>
      <c r="E2474">
        <v>1</v>
      </c>
    </row>
    <row r="2475" spans="1:10">
      <c r="A2475">
        <v>7</v>
      </c>
      <c r="B2475">
        <v>-91.281000000000006</v>
      </c>
      <c r="C2475">
        <v>5</v>
      </c>
      <c r="D2475">
        <v>1000</v>
      </c>
      <c r="E2475">
        <v>0</v>
      </c>
    </row>
    <row r="2476" spans="1:10">
      <c r="A2476">
        <v>8</v>
      </c>
      <c r="B2476">
        <v>-91.165000000000006</v>
      </c>
      <c r="C2476">
        <v>5</v>
      </c>
      <c r="D2476">
        <v>1000</v>
      </c>
      <c r="E2476">
        <v>0</v>
      </c>
    </row>
    <row r="2477" spans="1:10">
      <c r="A2477">
        <v>9</v>
      </c>
      <c r="B2477">
        <v>-91.049000000000007</v>
      </c>
      <c r="C2477">
        <v>5</v>
      </c>
      <c r="D2477">
        <v>1000</v>
      </c>
      <c r="E2477">
        <v>0</v>
      </c>
    </row>
    <row r="2478" spans="1:10">
      <c r="A2478">
        <v>10</v>
      </c>
      <c r="B2478">
        <v>-90.933999999999997</v>
      </c>
      <c r="C2478">
        <v>5</v>
      </c>
      <c r="D2478">
        <v>1000</v>
      </c>
      <c r="E2478">
        <v>0</v>
      </c>
    </row>
    <row r="2479" spans="1:10">
      <c r="A2479">
        <v>11</v>
      </c>
      <c r="B2479">
        <v>-90.823999999999998</v>
      </c>
      <c r="C2479">
        <v>5</v>
      </c>
      <c r="D2479">
        <v>1000</v>
      </c>
      <c r="E2479">
        <v>0</v>
      </c>
    </row>
    <row r="2480" spans="1:10">
      <c r="A2480">
        <v>12</v>
      </c>
      <c r="B2480">
        <v>-90.709000000000003</v>
      </c>
      <c r="C2480">
        <v>5</v>
      </c>
      <c r="D2480">
        <v>1000</v>
      </c>
      <c r="E2480">
        <v>0</v>
      </c>
    </row>
    <row r="2481" spans="1:5">
      <c r="A2481">
        <v>13</v>
      </c>
      <c r="B2481">
        <v>-90.594999999999999</v>
      </c>
      <c r="C2481">
        <v>5</v>
      </c>
      <c r="D2481">
        <v>1000</v>
      </c>
      <c r="E2481">
        <v>0</v>
      </c>
    </row>
    <row r="2482" spans="1:5">
      <c r="A2482">
        <v>14</v>
      </c>
      <c r="B2482">
        <v>-90.486999999999995</v>
      </c>
      <c r="C2482">
        <v>5</v>
      </c>
      <c r="D2482">
        <v>1000</v>
      </c>
      <c r="E2482">
        <v>0</v>
      </c>
    </row>
    <row r="2483" spans="1:5">
      <c r="A2483">
        <v>15</v>
      </c>
      <c r="B2483">
        <v>-90.372</v>
      </c>
      <c r="C2483">
        <v>5</v>
      </c>
      <c r="D2483">
        <v>1000</v>
      </c>
      <c r="E2483">
        <v>0</v>
      </c>
    </row>
    <row r="2484" spans="1:5">
      <c r="A2484">
        <v>16</v>
      </c>
      <c r="B2484">
        <v>-90.256</v>
      </c>
      <c r="C2484">
        <v>5</v>
      </c>
      <c r="D2484">
        <v>1000</v>
      </c>
      <c r="E2484">
        <v>2</v>
      </c>
    </row>
    <row r="2485" spans="1:5">
      <c r="A2485">
        <v>17</v>
      </c>
      <c r="B2485">
        <v>-90.14</v>
      </c>
      <c r="C2485">
        <v>5</v>
      </c>
      <c r="D2485">
        <v>1000</v>
      </c>
      <c r="E2485">
        <v>0</v>
      </c>
    </row>
    <row r="2486" spans="1:5">
      <c r="A2486">
        <v>18</v>
      </c>
      <c r="B2486">
        <v>-90.025000000000006</v>
      </c>
      <c r="C2486">
        <v>5</v>
      </c>
      <c r="D2486">
        <v>1000</v>
      </c>
      <c r="E2486">
        <v>0</v>
      </c>
    </row>
    <row r="2487" spans="1:5">
      <c r="A2487">
        <v>19</v>
      </c>
      <c r="B2487">
        <v>-89.918999999999997</v>
      </c>
      <c r="C2487">
        <v>5</v>
      </c>
      <c r="D2487">
        <v>1000</v>
      </c>
      <c r="E2487">
        <v>0</v>
      </c>
    </row>
    <row r="2488" spans="1:5">
      <c r="A2488">
        <v>20</v>
      </c>
      <c r="B2488">
        <v>-89.805999999999997</v>
      </c>
      <c r="C2488">
        <v>5</v>
      </c>
      <c r="D2488">
        <v>1000</v>
      </c>
      <c r="E2488">
        <v>0</v>
      </c>
    </row>
    <row r="2489" spans="1:5">
      <c r="A2489">
        <v>21</v>
      </c>
      <c r="B2489">
        <v>-89.691000000000003</v>
      </c>
      <c r="C2489">
        <v>5</v>
      </c>
      <c r="D2489">
        <v>1000</v>
      </c>
      <c r="E2489">
        <v>0</v>
      </c>
    </row>
    <row r="2490" spans="1:5">
      <c r="A2490">
        <v>22</v>
      </c>
      <c r="B2490">
        <v>-89.576999999999998</v>
      </c>
      <c r="C2490">
        <v>5</v>
      </c>
      <c r="D2490">
        <v>1000</v>
      </c>
      <c r="E2490">
        <v>2</v>
      </c>
    </row>
    <row r="2491" spans="1:5">
      <c r="A2491">
        <v>23</v>
      </c>
      <c r="B2491">
        <v>-89.457999999999998</v>
      </c>
      <c r="C2491">
        <v>5</v>
      </c>
      <c r="D2491">
        <v>1000</v>
      </c>
      <c r="E2491">
        <v>0</v>
      </c>
    </row>
    <row r="2492" spans="1:5">
      <c r="A2492">
        <v>24</v>
      </c>
      <c r="B2492">
        <v>-89.341999999999999</v>
      </c>
      <c r="C2492">
        <v>5</v>
      </c>
      <c r="D2492">
        <v>1000</v>
      </c>
      <c r="E2492">
        <v>0</v>
      </c>
    </row>
    <row r="2493" spans="1:5">
      <c r="A2493">
        <v>25</v>
      </c>
      <c r="B2493">
        <v>-89.234999999999999</v>
      </c>
      <c r="C2493">
        <v>5</v>
      </c>
      <c r="D2493">
        <v>1000</v>
      </c>
      <c r="E2493">
        <v>0</v>
      </c>
    </row>
    <row r="2494" spans="1:5">
      <c r="A2494">
        <v>26</v>
      </c>
      <c r="B2494">
        <v>-89.13</v>
      </c>
      <c r="C2494">
        <v>5</v>
      </c>
      <c r="D2494">
        <v>1000</v>
      </c>
      <c r="E2494">
        <v>0</v>
      </c>
    </row>
    <row r="2495" spans="1:5">
      <c r="A2495">
        <v>27</v>
      </c>
      <c r="B2495">
        <v>-89.016000000000005</v>
      </c>
      <c r="C2495">
        <v>5</v>
      </c>
      <c r="D2495">
        <v>1000</v>
      </c>
      <c r="E2495">
        <v>1</v>
      </c>
    </row>
    <row r="2496" spans="1:5">
      <c r="A2496">
        <v>28</v>
      </c>
      <c r="B2496">
        <v>-88.896000000000001</v>
      </c>
      <c r="C2496">
        <v>5</v>
      </c>
      <c r="D2496">
        <v>1000</v>
      </c>
      <c r="E2496">
        <v>0</v>
      </c>
    </row>
    <row r="2497" spans="1:5">
      <c r="A2497">
        <v>29</v>
      </c>
      <c r="B2497">
        <v>-88.790999999999997</v>
      </c>
      <c r="C2497">
        <v>5</v>
      </c>
      <c r="D2497">
        <v>1000</v>
      </c>
      <c r="E2497">
        <v>2</v>
      </c>
    </row>
    <row r="2498" spans="1:5">
      <c r="A2498">
        <v>30</v>
      </c>
      <c r="B2498">
        <v>-88.671999999999997</v>
      </c>
      <c r="C2498">
        <v>5</v>
      </c>
      <c r="D2498">
        <v>1000</v>
      </c>
      <c r="E2498">
        <v>0</v>
      </c>
    </row>
    <row r="2499" spans="1:5">
      <c r="A2499">
        <v>31</v>
      </c>
      <c r="B2499">
        <v>-88.56</v>
      </c>
      <c r="C2499">
        <v>5</v>
      </c>
      <c r="D2499">
        <v>1000</v>
      </c>
      <c r="E2499">
        <v>0</v>
      </c>
    </row>
    <row r="2500" spans="1:5">
      <c r="A2500">
        <v>32</v>
      </c>
      <c r="B2500">
        <v>-88.451999999999998</v>
      </c>
      <c r="C2500">
        <v>5</v>
      </c>
      <c r="D2500">
        <v>1000</v>
      </c>
      <c r="E2500">
        <v>0</v>
      </c>
    </row>
    <row r="2501" spans="1:5">
      <c r="A2501" t="s">
        <v>0</v>
      </c>
    </row>
    <row r="2502" spans="1:5">
      <c r="A2502" t="s">
        <v>0</v>
      </c>
    </row>
    <row r="2503" spans="1:5">
      <c r="A2503" t="s">
        <v>0</v>
      </c>
    </row>
    <row r="2504" spans="1:5">
      <c r="A2504" t="s">
        <v>0</v>
      </c>
    </row>
    <row r="2505" spans="1:5">
      <c r="A2505" t="s">
        <v>233</v>
      </c>
    </row>
    <row r="2506" spans="1:5">
      <c r="A2506" t="s">
        <v>2</v>
      </c>
    </row>
    <row r="2507" spans="1:5">
      <c r="A2507" t="s">
        <v>3</v>
      </c>
    </row>
    <row r="2508" spans="1:5">
      <c r="A2508" t="s">
        <v>4</v>
      </c>
    </row>
    <row r="2509" spans="1:5">
      <c r="A2509" t="s">
        <v>234</v>
      </c>
    </row>
    <row r="2510" spans="1:5">
      <c r="A2510" t="s">
        <v>235</v>
      </c>
    </row>
    <row r="2511" spans="1:5">
      <c r="A2511" t="s">
        <v>7</v>
      </c>
    </row>
    <row r="2512" spans="1:5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123</v>
      </c>
      <c r="B2518" t="s">
        <v>102</v>
      </c>
      <c r="C2518" t="s">
        <v>105</v>
      </c>
      <c r="D2518" t="s">
        <v>122</v>
      </c>
      <c r="E2518" t="s">
        <v>121</v>
      </c>
      <c r="F2518" t="s">
        <v>142</v>
      </c>
    </row>
    <row r="2519" spans="1:10">
      <c r="A2519">
        <v>1</v>
      </c>
      <c r="B2519">
        <v>-91.947999999999993</v>
      </c>
      <c r="C2519">
        <v>4029</v>
      </c>
      <c r="D2519">
        <v>800000</v>
      </c>
      <c r="E2519">
        <v>379</v>
      </c>
      <c r="J2519" t="s">
        <v>253</v>
      </c>
    </row>
    <row r="2520" spans="1:10">
      <c r="A2520">
        <v>2</v>
      </c>
      <c r="B2520">
        <v>-91.838999999999999</v>
      </c>
      <c r="C2520">
        <v>4029</v>
      </c>
      <c r="D2520">
        <v>800000</v>
      </c>
      <c r="E2520">
        <v>438</v>
      </c>
    </row>
    <row r="2521" spans="1:10">
      <c r="A2521">
        <v>3</v>
      </c>
      <c r="B2521">
        <v>-91.724000000000004</v>
      </c>
      <c r="C2521">
        <v>4029</v>
      </c>
      <c r="D2521">
        <v>800000</v>
      </c>
      <c r="E2521">
        <v>476</v>
      </c>
    </row>
    <row r="2522" spans="1:10">
      <c r="A2522">
        <v>4</v>
      </c>
      <c r="B2522">
        <v>-91.611999999999995</v>
      </c>
      <c r="C2522">
        <v>4029</v>
      </c>
      <c r="D2522">
        <v>800000</v>
      </c>
      <c r="E2522">
        <v>457</v>
      </c>
      <c r="F2522" s="3"/>
    </row>
    <row r="2523" spans="1:10">
      <c r="A2523">
        <v>5</v>
      </c>
      <c r="B2523">
        <v>-91.5</v>
      </c>
      <c r="C2523">
        <v>4029</v>
      </c>
      <c r="D2523">
        <v>800000</v>
      </c>
      <c r="E2523">
        <v>499</v>
      </c>
      <c r="F2523" s="3"/>
    </row>
    <row r="2524" spans="1:10">
      <c r="A2524">
        <v>6</v>
      </c>
      <c r="B2524">
        <v>-91.394000000000005</v>
      </c>
      <c r="C2524">
        <v>4029</v>
      </c>
      <c r="D2524">
        <v>800000</v>
      </c>
      <c r="E2524">
        <v>533</v>
      </c>
      <c r="F2524" s="3">
        <v>522.29345217615969</v>
      </c>
    </row>
    <row r="2525" spans="1:10">
      <c r="A2525">
        <v>7</v>
      </c>
      <c r="B2525">
        <v>-91.281000000000006</v>
      </c>
      <c r="C2525">
        <v>4029</v>
      </c>
      <c r="D2525">
        <v>800000</v>
      </c>
      <c r="E2525">
        <v>500</v>
      </c>
      <c r="F2525" s="3">
        <v>527.39118829337724</v>
      </c>
    </row>
    <row r="2526" spans="1:10">
      <c r="A2526">
        <v>8</v>
      </c>
      <c r="B2526">
        <v>-91.165000000000006</v>
      </c>
      <c r="C2526">
        <v>4029</v>
      </c>
      <c r="D2526">
        <v>800000</v>
      </c>
      <c r="E2526">
        <v>540</v>
      </c>
      <c r="F2526" s="3">
        <v>534.44959112825973</v>
      </c>
    </row>
    <row r="2527" spans="1:10">
      <c r="A2527">
        <v>9</v>
      </c>
      <c r="B2527">
        <v>-91.049000000000007</v>
      </c>
      <c r="C2527">
        <v>4029</v>
      </c>
      <c r="D2527">
        <v>800000</v>
      </c>
      <c r="E2527">
        <v>562</v>
      </c>
      <c r="F2527" s="3">
        <v>544.61004792498545</v>
      </c>
    </row>
    <row r="2528" spans="1:10">
      <c r="A2528">
        <v>10</v>
      </c>
      <c r="B2528">
        <v>-90.933999999999997</v>
      </c>
      <c r="C2528">
        <v>4029</v>
      </c>
      <c r="D2528">
        <v>800000</v>
      </c>
      <c r="E2528">
        <v>558</v>
      </c>
      <c r="F2528" s="3">
        <v>559.27339904000746</v>
      </c>
    </row>
    <row r="2529" spans="1:6">
      <c r="A2529">
        <v>11</v>
      </c>
      <c r="B2529">
        <v>-90.823999999999998</v>
      </c>
      <c r="C2529">
        <v>4029</v>
      </c>
      <c r="D2529">
        <v>800000</v>
      </c>
      <c r="E2529">
        <v>581</v>
      </c>
      <c r="F2529" s="3">
        <v>578.90406993849945</v>
      </c>
    </row>
    <row r="2530" spans="1:6">
      <c r="A2530">
        <v>12</v>
      </c>
      <c r="B2530">
        <v>-90.709000000000003</v>
      </c>
      <c r="C2530">
        <v>4029</v>
      </c>
      <c r="D2530">
        <v>800000</v>
      </c>
      <c r="E2530">
        <v>601</v>
      </c>
      <c r="F2530" s="3">
        <v>605.99124905944757</v>
      </c>
    </row>
    <row r="2531" spans="1:6">
      <c r="A2531">
        <v>13</v>
      </c>
      <c r="B2531">
        <v>-90.594999999999999</v>
      </c>
      <c r="C2531">
        <v>4029</v>
      </c>
      <c r="D2531">
        <v>800000</v>
      </c>
      <c r="E2531">
        <v>634</v>
      </c>
      <c r="F2531" s="3">
        <v>638.77074887162883</v>
      </c>
    </row>
    <row r="2532" spans="1:6">
      <c r="A2532">
        <v>14</v>
      </c>
      <c r="B2532">
        <v>-90.486999999999995</v>
      </c>
      <c r="C2532">
        <v>4029</v>
      </c>
      <c r="D2532">
        <v>800000</v>
      </c>
      <c r="E2532">
        <v>698</v>
      </c>
      <c r="F2532" s="3">
        <v>672.90699939653177</v>
      </c>
    </row>
    <row r="2533" spans="1:6">
      <c r="A2533">
        <v>15</v>
      </c>
      <c r="B2533">
        <v>-90.372</v>
      </c>
      <c r="C2533">
        <v>4029</v>
      </c>
      <c r="D2533">
        <v>800000</v>
      </c>
      <c r="E2533">
        <v>701</v>
      </c>
      <c r="F2533" s="3">
        <v>708.20636093587655</v>
      </c>
    </row>
    <row r="2534" spans="1:6">
      <c r="A2534">
        <v>16</v>
      </c>
      <c r="B2534">
        <v>-90.256</v>
      </c>
      <c r="C2534">
        <v>4029</v>
      </c>
      <c r="D2534">
        <v>800000</v>
      </c>
      <c r="E2534">
        <v>729</v>
      </c>
      <c r="F2534" s="3">
        <v>737.1016124288401</v>
      </c>
    </row>
    <row r="2535" spans="1:6">
      <c r="A2535">
        <v>17</v>
      </c>
      <c r="B2535">
        <v>-90.14</v>
      </c>
      <c r="C2535">
        <v>4029</v>
      </c>
      <c r="D2535">
        <v>800000</v>
      </c>
      <c r="E2535">
        <v>742</v>
      </c>
      <c r="F2535" s="3">
        <v>753.99803616294093</v>
      </c>
    </row>
    <row r="2536" spans="1:6">
      <c r="A2536">
        <v>18</v>
      </c>
      <c r="B2536">
        <v>-90.025000000000006</v>
      </c>
      <c r="C2536">
        <v>4029</v>
      </c>
      <c r="D2536">
        <v>800000</v>
      </c>
      <c r="E2536">
        <v>733</v>
      </c>
      <c r="F2536" s="3">
        <v>755.9360948554812</v>
      </c>
    </row>
    <row r="2537" spans="1:6">
      <c r="A2537">
        <v>19</v>
      </c>
      <c r="B2537">
        <v>-89.918999999999997</v>
      </c>
      <c r="C2537">
        <v>4029</v>
      </c>
      <c r="D2537">
        <v>800000</v>
      </c>
      <c r="E2537">
        <v>758</v>
      </c>
      <c r="F2537" s="3">
        <v>744.8797545007792</v>
      </c>
    </row>
    <row r="2538" spans="1:6">
      <c r="A2538">
        <v>20</v>
      </c>
      <c r="B2538">
        <v>-89.805999999999997</v>
      </c>
      <c r="C2538">
        <v>4029</v>
      </c>
      <c r="D2538">
        <v>800000</v>
      </c>
      <c r="E2538">
        <v>781</v>
      </c>
      <c r="F2538" s="3">
        <v>722.560485469848</v>
      </c>
    </row>
    <row r="2539" spans="1:6">
      <c r="A2539">
        <v>21</v>
      </c>
      <c r="B2539">
        <v>-89.691000000000003</v>
      </c>
      <c r="C2539">
        <v>4029</v>
      </c>
      <c r="D2539">
        <v>800000</v>
      </c>
      <c r="E2539">
        <v>714</v>
      </c>
      <c r="F2539" s="3">
        <v>693.77322935113307</v>
      </c>
    </row>
    <row r="2540" spans="1:6">
      <c r="A2540">
        <v>22</v>
      </c>
      <c r="B2540">
        <v>-89.576999999999998</v>
      </c>
      <c r="C2540">
        <v>4029</v>
      </c>
      <c r="D2540">
        <v>800000</v>
      </c>
      <c r="E2540">
        <v>597</v>
      </c>
      <c r="F2540" s="3">
        <v>664.66251705990135</v>
      </c>
    </row>
    <row r="2541" spans="1:6">
      <c r="A2541">
        <v>23</v>
      </c>
      <c r="B2541">
        <v>-89.457999999999998</v>
      </c>
      <c r="C2541">
        <v>4029</v>
      </c>
      <c r="D2541">
        <v>800000</v>
      </c>
      <c r="E2541">
        <v>638</v>
      </c>
      <c r="F2541" s="3">
        <v>638.30208692103542</v>
      </c>
    </row>
    <row r="2542" spans="1:6">
      <c r="A2542">
        <v>24</v>
      </c>
      <c r="B2542">
        <v>-89.341999999999999</v>
      </c>
      <c r="C2542">
        <v>4029</v>
      </c>
      <c r="D2542">
        <v>800000</v>
      </c>
      <c r="E2542">
        <v>638</v>
      </c>
      <c r="F2542" s="3">
        <v>619.03552782360123</v>
      </c>
    </row>
    <row r="2543" spans="1:6">
      <c r="A2543">
        <v>25</v>
      </c>
      <c r="B2543">
        <v>-89.234999999999999</v>
      </c>
      <c r="C2543">
        <v>4029</v>
      </c>
      <c r="D2543">
        <v>800000</v>
      </c>
      <c r="E2543">
        <v>616</v>
      </c>
      <c r="F2543" s="3">
        <v>607.27963571519103</v>
      </c>
    </row>
    <row r="2544" spans="1:6">
      <c r="A2544">
        <v>26</v>
      </c>
      <c r="B2544">
        <v>-89.13</v>
      </c>
      <c r="C2544">
        <v>4029</v>
      </c>
      <c r="D2544">
        <v>800000</v>
      </c>
      <c r="E2544">
        <v>589</v>
      </c>
      <c r="F2544" s="3">
        <v>600.644782598078</v>
      </c>
    </row>
    <row r="2545" spans="1:6">
      <c r="A2545">
        <v>27</v>
      </c>
      <c r="B2545">
        <v>-89.016000000000005</v>
      </c>
      <c r="C2545">
        <v>4029</v>
      </c>
      <c r="D2545">
        <v>800000</v>
      </c>
      <c r="E2545">
        <v>623</v>
      </c>
      <c r="F2545" s="3">
        <v>597.61825323335961</v>
      </c>
    </row>
    <row r="2546" spans="1:6">
      <c r="A2546">
        <v>28</v>
      </c>
      <c r="B2546">
        <v>-88.896000000000001</v>
      </c>
      <c r="C2546">
        <v>4029</v>
      </c>
      <c r="D2546">
        <v>800000</v>
      </c>
      <c r="E2546">
        <v>551</v>
      </c>
      <c r="F2546" s="3">
        <v>597.56567050118781</v>
      </c>
    </row>
    <row r="2547" spans="1:6">
      <c r="A2547">
        <v>29</v>
      </c>
      <c r="B2547">
        <v>-88.790999999999997</v>
      </c>
      <c r="C2547">
        <v>4029</v>
      </c>
      <c r="D2547">
        <v>800000</v>
      </c>
      <c r="E2547">
        <v>636</v>
      </c>
      <c r="F2547" s="3">
        <v>599.09371126772146</v>
      </c>
    </row>
    <row r="2548" spans="1:6">
      <c r="A2548">
        <v>30</v>
      </c>
      <c r="B2548">
        <v>-88.671999999999997</v>
      </c>
      <c r="C2548">
        <v>4029</v>
      </c>
      <c r="D2548">
        <v>800000</v>
      </c>
      <c r="E2548">
        <v>602</v>
      </c>
      <c r="F2548" s="3">
        <v>601.77563892827357</v>
      </c>
    </row>
    <row r="2549" spans="1:6">
      <c r="A2549">
        <v>31</v>
      </c>
      <c r="B2549">
        <v>-88.56</v>
      </c>
      <c r="C2549">
        <v>4029</v>
      </c>
      <c r="D2549">
        <v>800000</v>
      </c>
      <c r="E2549">
        <v>602</v>
      </c>
      <c r="F2549" s="3">
        <v>604.75675272633839</v>
      </c>
    </row>
    <row r="2550" spans="1:6">
      <c r="A2550">
        <v>32</v>
      </c>
      <c r="B2550">
        <v>-88.451999999999998</v>
      </c>
      <c r="C2550">
        <v>4029</v>
      </c>
      <c r="D2550">
        <v>800000</v>
      </c>
      <c r="E2550">
        <v>608</v>
      </c>
      <c r="F2550" s="3"/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236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234</v>
      </c>
    </row>
    <row r="2560" spans="1:6">
      <c r="A2560" t="s">
        <v>237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123</v>
      </c>
      <c r="B2568" t="s">
        <v>102</v>
      </c>
      <c r="C2568" t="s">
        <v>105</v>
      </c>
      <c r="D2568" t="s">
        <v>122</v>
      </c>
      <c r="E2568" t="s">
        <v>121</v>
      </c>
      <c r="F2568" t="s">
        <v>142</v>
      </c>
    </row>
    <row r="2569" spans="1:10">
      <c r="A2569">
        <v>1</v>
      </c>
      <c r="B2569">
        <v>-91.947999999999993</v>
      </c>
      <c r="C2569">
        <v>3978</v>
      </c>
      <c r="D2569">
        <v>800000</v>
      </c>
      <c r="E2569">
        <v>444</v>
      </c>
      <c r="J2569" t="s">
        <v>254</v>
      </c>
    </row>
    <row r="2570" spans="1:10">
      <c r="A2570">
        <v>2</v>
      </c>
      <c r="B2570">
        <v>-91.838999999999999</v>
      </c>
      <c r="C2570">
        <v>3978</v>
      </c>
      <c r="D2570">
        <v>800000</v>
      </c>
      <c r="E2570">
        <v>446</v>
      </c>
    </row>
    <row r="2571" spans="1:10">
      <c r="A2571">
        <v>3</v>
      </c>
      <c r="B2571">
        <v>-91.724000000000004</v>
      </c>
      <c r="C2571">
        <v>3978</v>
      </c>
      <c r="D2571">
        <v>800000</v>
      </c>
      <c r="E2571">
        <v>437</v>
      </c>
    </row>
    <row r="2572" spans="1:10">
      <c r="A2572">
        <v>4</v>
      </c>
      <c r="B2572">
        <v>-91.611999999999995</v>
      </c>
      <c r="C2572">
        <v>3978</v>
      </c>
      <c r="D2572">
        <v>800000</v>
      </c>
      <c r="E2572">
        <v>451</v>
      </c>
      <c r="F2572" s="3"/>
    </row>
    <row r="2573" spans="1:10">
      <c r="A2573">
        <v>5</v>
      </c>
      <c r="B2573">
        <v>-91.5</v>
      </c>
      <c r="C2573">
        <v>3978</v>
      </c>
      <c r="D2573">
        <v>800000</v>
      </c>
      <c r="E2573">
        <v>469</v>
      </c>
      <c r="F2573" s="3"/>
    </row>
    <row r="2574" spans="1:10">
      <c r="A2574">
        <v>6</v>
      </c>
      <c r="B2574">
        <v>-91.394000000000005</v>
      </c>
      <c r="C2574">
        <v>3978</v>
      </c>
      <c r="D2574">
        <v>800000</v>
      </c>
      <c r="E2574">
        <v>462</v>
      </c>
      <c r="F2574" s="3">
        <v>498.75193422953959</v>
      </c>
    </row>
    <row r="2575" spans="1:10">
      <c r="A2575">
        <v>7</v>
      </c>
      <c r="B2575">
        <v>-91.281000000000006</v>
      </c>
      <c r="C2575">
        <v>3978</v>
      </c>
      <c r="D2575">
        <v>800000</v>
      </c>
      <c r="E2575">
        <v>531</v>
      </c>
      <c r="F2575" s="3">
        <v>507.27336708913828</v>
      </c>
    </row>
    <row r="2576" spans="1:10">
      <c r="A2576">
        <v>8</v>
      </c>
      <c r="B2576">
        <v>-91.165000000000006</v>
      </c>
      <c r="C2576">
        <v>3978</v>
      </c>
      <c r="D2576">
        <v>800000</v>
      </c>
      <c r="E2576">
        <v>539</v>
      </c>
      <c r="F2576" s="3">
        <v>518.69128034290463</v>
      </c>
    </row>
    <row r="2577" spans="1:6">
      <c r="A2577">
        <v>9</v>
      </c>
      <c r="B2577">
        <v>-91.049000000000007</v>
      </c>
      <c r="C2577">
        <v>3978</v>
      </c>
      <c r="D2577">
        <v>800000</v>
      </c>
      <c r="E2577">
        <v>551</v>
      </c>
      <c r="F2577" s="3">
        <v>533.69515917051751</v>
      </c>
    </row>
    <row r="2578" spans="1:6">
      <c r="A2578">
        <v>10</v>
      </c>
      <c r="B2578">
        <v>-90.933999999999997</v>
      </c>
      <c r="C2578">
        <v>3978</v>
      </c>
      <c r="D2578">
        <v>800000</v>
      </c>
      <c r="E2578">
        <v>559</v>
      </c>
      <c r="F2578" s="3">
        <v>552.82142049296601</v>
      </c>
    </row>
    <row r="2579" spans="1:6">
      <c r="A2579">
        <v>11</v>
      </c>
      <c r="B2579">
        <v>-90.823999999999998</v>
      </c>
      <c r="C2579">
        <v>3978</v>
      </c>
      <c r="D2579">
        <v>800000</v>
      </c>
      <c r="E2579">
        <v>548</v>
      </c>
      <c r="F2579" s="3">
        <v>575.32061145676494</v>
      </c>
    </row>
    <row r="2580" spans="1:6">
      <c r="A2580">
        <v>12</v>
      </c>
      <c r="B2580">
        <v>-90.709000000000003</v>
      </c>
      <c r="C2580">
        <v>3978</v>
      </c>
      <c r="D2580">
        <v>800000</v>
      </c>
      <c r="E2580">
        <v>583</v>
      </c>
      <c r="F2580" s="3">
        <v>602.77964165639662</v>
      </c>
    </row>
    <row r="2581" spans="1:6">
      <c r="A2581">
        <v>13</v>
      </c>
      <c r="B2581">
        <v>-90.594999999999999</v>
      </c>
      <c r="C2581">
        <v>3978</v>
      </c>
      <c r="D2581">
        <v>800000</v>
      </c>
      <c r="E2581">
        <v>657</v>
      </c>
      <c r="F2581" s="3">
        <v>632.5972923173108</v>
      </c>
    </row>
    <row r="2582" spans="1:6">
      <c r="A2582">
        <v>14</v>
      </c>
      <c r="B2582">
        <v>-90.486999999999995</v>
      </c>
      <c r="C2582">
        <v>3978</v>
      </c>
      <c r="D2582">
        <v>800000</v>
      </c>
      <c r="E2582">
        <v>680</v>
      </c>
      <c r="F2582" s="3">
        <v>661.14915577682518</v>
      </c>
    </row>
    <row r="2583" spans="1:6">
      <c r="A2583">
        <v>15</v>
      </c>
      <c r="B2583">
        <v>-90.372</v>
      </c>
      <c r="C2583">
        <v>3978</v>
      </c>
      <c r="D2583">
        <v>800000</v>
      </c>
      <c r="E2583">
        <v>710</v>
      </c>
      <c r="F2583" s="3">
        <v>689.00553800392424</v>
      </c>
    </row>
    <row r="2584" spans="1:6">
      <c r="A2584">
        <v>16</v>
      </c>
      <c r="B2584">
        <v>-90.256</v>
      </c>
      <c r="C2584">
        <v>3978</v>
      </c>
      <c r="D2584">
        <v>800000</v>
      </c>
      <c r="E2584">
        <v>646</v>
      </c>
      <c r="F2584" s="3">
        <v>711.27597690363916</v>
      </c>
    </row>
    <row r="2585" spans="1:6">
      <c r="A2585">
        <v>17</v>
      </c>
      <c r="B2585">
        <v>-90.14</v>
      </c>
      <c r="C2585">
        <v>3978</v>
      </c>
      <c r="D2585">
        <v>800000</v>
      </c>
      <c r="E2585">
        <v>727</v>
      </c>
      <c r="F2585" s="3">
        <v>724.9783217260225</v>
      </c>
    </row>
    <row r="2586" spans="1:6">
      <c r="A2586">
        <v>18</v>
      </c>
      <c r="B2586">
        <v>-90.025000000000006</v>
      </c>
      <c r="C2586">
        <v>3978</v>
      </c>
      <c r="D2586">
        <v>800000</v>
      </c>
      <c r="E2586">
        <v>750</v>
      </c>
      <c r="F2586" s="3">
        <v>728.61535212714273</v>
      </c>
    </row>
    <row r="2587" spans="1:6">
      <c r="A2587">
        <v>19</v>
      </c>
      <c r="B2587">
        <v>-89.918999999999997</v>
      </c>
      <c r="C2587">
        <v>3978</v>
      </c>
      <c r="D2587">
        <v>800000</v>
      </c>
      <c r="E2587">
        <v>721</v>
      </c>
      <c r="F2587" s="3">
        <v>723.24257564605603</v>
      </c>
    </row>
    <row r="2588" spans="1:6">
      <c r="A2588">
        <v>20</v>
      </c>
      <c r="B2588">
        <v>-89.805999999999997</v>
      </c>
      <c r="C2588">
        <v>3978</v>
      </c>
      <c r="D2588">
        <v>800000</v>
      </c>
      <c r="E2588">
        <v>778</v>
      </c>
      <c r="F2588" s="3">
        <v>709.71386403493773</v>
      </c>
    </row>
    <row r="2589" spans="1:6">
      <c r="A2589">
        <v>21</v>
      </c>
      <c r="B2589">
        <v>-89.691000000000003</v>
      </c>
      <c r="C2589">
        <v>3978</v>
      </c>
      <c r="D2589">
        <v>800000</v>
      </c>
      <c r="E2589">
        <v>679</v>
      </c>
      <c r="F2589" s="3">
        <v>690.2579439273253</v>
      </c>
    </row>
    <row r="2590" spans="1:6">
      <c r="A2590">
        <v>22</v>
      </c>
      <c r="B2590">
        <v>-89.576999999999998</v>
      </c>
      <c r="C2590">
        <v>3978</v>
      </c>
      <c r="D2590">
        <v>800000</v>
      </c>
      <c r="E2590">
        <v>624</v>
      </c>
      <c r="F2590" s="3">
        <v>668.42319825912807</v>
      </c>
    </row>
    <row r="2591" spans="1:6">
      <c r="A2591">
        <v>23</v>
      </c>
      <c r="B2591">
        <v>-89.457999999999998</v>
      </c>
      <c r="C2591">
        <v>3978</v>
      </c>
      <c r="D2591">
        <v>800000</v>
      </c>
      <c r="E2591">
        <v>636</v>
      </c>
      <c r="F2591" s="3">
        <v>646.10813981309104</v>
      </c>
    </row>
    <row r="2592" spans="1:6">
      <c r="A2592">
        <v>24</v>
      </c>
      <c r="B2592">
        <v>-89.341999999999999</v>
      </c>
      <c r="C2592">
        <v>3978</v>
      </c>
      <c r="D2592">
        <v>800000</v>
      </c>
      <c r="E2592">
        <v>637</v>
      </c>
      <c r="F2592" s="3">
        <v>627.21880887141469</v>
      </c>
    </row>
    <row r="2593" spans="1:6">
      <c r="A2593">
        <v>25</v>
      </c>
      <c r="B2593">
        <v>-89.234999999999999</v>
      </c>
      <c r="C2593">
        <v>3978</v>
      </c>
      <c r="D2593">
        <v>800000</v>
      </c>
      <c r="E2593">
        <v>600</v>
      </c>
      <c r="F2593" s="3">
        <v>613.49806838343693</v>
      </c>
    </row>
    <row r="2594" spans="1:6">
      <c r="A2594">
        <v>26</v>
      </c>
      <c r="B2594">
        <v>-89.13</v>
      </c>
      <c r="C2594">
        <v>3978</v>
      </c>
      <c r="D2594">
        <v>800000</v>
      </c>
      <c r="E2594">
        <v>610</v>
      </c>
      <c r="F2594" s="3">
        <v>603.82271843268666</v>
      </c>
    </row>
    <row r="2595" spans="1:6">
      <c r="A2595">
        <v>27</v>
      </c>
      <c r="B2595">
        <v>-89.016000000000005</v>
      </c>
      <c r="C2595">
        <v>3978</v>
      </c>
      <c r="D2595">
        <v>800000</v>
      </c>
      <c r="E2595">
        <v>644</v>
      </c>
      <c r="F2595" s="3">
        <v>597.3118336442277</v>
      </c>
    </row>
    <row r="2596" spans="1:6">
      <c r="A2596">
        <v>28</v>
      </c>
      <c r="B2596">
        <v>-88.896000000000001</v>
      </c>
      <c r="C2596">
        <v>3978</v>
      </c>
      <c r="D2596">
        <v>800000</v>
      </c>
      <c r="E2596">
        <v>593</v>
      </c>
      <c r="F2596" s="3">
        <v>594.21020856006635</v>
      </c>
    </row>
    <row r="2597" spans="1:6">
      <c r="A2597">
        <v>29</v>
      </c>
      <c r="B2597">
        <v>-88.790999999999997</v>
      </c>
      <c r="C2597">
        <v>3978</v>
      </c>
      <c r="D2597">
        <v>800000</v>
      </c>
      <c r="E2597">
        <v>592</v>
      </c>
      <c r="F2597" s="3">
        <v>593.89369103727699</v>
      </c>
    </row>
    <row r="2598" spans="1:6">
      <c r="A2598">
        <v>30</v>
      </c>
      <c r="B2598">
        <v>-88.671999999999997</v>
      </c>
      <c r="C2598">
        <v>3978</v>
      </c>
      <c r="D2598">
        <v>800000</v>
      </c>
      <c r="E2598">
        <v>573</v>
      </c>
      <c r="F2598" s="3">
        <v>595.41295171992692</v>
      </c>
    </row>
    <row r="2599" spans="1:6">
      <c r="A2599">
        <v>31</v>
      </c>
      <c r="B2599">
        <v>-88.56</v>
      </c>
      <c r="C2599">
        <v>3978</v>
      </c>
      <c r="D2599">
        <v>800000</v>
      </c>
      <c r="E2599">
        <v>599</v>
      </c>
      <c r="F2599" s="3">
        <v>598.02708052959099</v>
      </c>
    </row>
    <row r="2600" spans="1:6">
      <c r="A2600">
        <v>32</v>
      </c>
      <c r="B2600">
        <v>-88.451999999999998</v>
      </c>
      <c r="C2600">
        <v>3978</v>
      </c>
      <c r="D2600">
        <v>800000</v>
      </c>
      <c r="E2600">
        <v>671</v>
      </c>
      <c r="F2600" s="3"/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238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234</v>
      </c>
    </row>
    <row r="2610" spans="1:10">
      <c r="A2610" t="s">
        <v>239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123</v>
      </c>
      <c r="B2618" t="s">
        <v>102</v>
      </c>
      <c r="C2618" t="s">
        <v>105</v>
      </c>
      <c r="D2618" t="s">
        <v>122</v>
      </c>
      <c r="E2618" t="s">
        <v>121</v>
      </c>
      <c r="F2618" t="s">
        <v>142</v>
      </c>
    </row>
    <row r="2619" spans="1:10">
      <c r="A2619">
        <v>1</v>
      </c>
      <c r="B2619">
        <v>-91.947999999999993</v>
      </c>
      <c r="C2619">
        <v>4010</v>
      </c>
      <c r="D2619">
        <v>800000</v>
      </c>
      <c r="E2619">
        <v>452</v>
      </c>
      <c r="J2619" t="s">
        <v>255</v>
      </c>
    </row>
    <row r="2620" spans="1:10">
      <c r="A2620">
        <v>2</v>
      </c>
      <c r="B2620">
        <v>-91.838999999999999</v>
      </c>
      <c r="C2620">
        <v>4010</v>
      </c>
      <c r="D2620">
        <v>800000</v>
      </c>
      <c r="E2620">
        <v>448</v>
      </c>
    </row>
    <row r="2621" spans="1:10">
      <c r="A2621">
        <v>3</v>
      </c>
      <c r="B2621">
        <v>-91.724000000000004</v>
      </c>
      <c r="C2621">
        <v>4010</v>
      </c>
      <c r="D2621">
        <v>800000</v>
      </c>
      <c r="E2621">
        <v>449</v>
      </c>
    </row>
    <row r="2622" spans="1:10">
      <c r="A2622">
        <v>4</v>
      </c>
      <c r="B2622">
        <v>-91.611999999999995</v>
      </c>
      <c r="C2622">
        <v>4010</v>
      </c>
      <c r="D2622">
        <v>800000</v>
      </c>
      <c r="E2622">
        <v>450</v>
      </c>
      <c r="F2622" s="3"/>
    </row>
    <row r="2623" spans="1:10">
      <c r="A2623">
        <v>5</v>
      </c>
      <c r="B2623">
        <v>-91.5</v>
      </c>
      <c r="C2623">
        <v>4010</v>
      </c>
      <c r="D2623">
        <v>800000</v>
      </c>
      <c r="E2623">
        <v>493</v>
      </c>
      <c r="F2623" s="3"/>
    </row>
    <row r="2624" spans="1:10">
      <c r="A2624">
        <v>6</v>
      </c>
      <c r="B2624">
        <v>-91.394000000000005</v>
      </c>
      <c r="C2624">
        <v>4010</v>
      </c>
      <c r="D2624">
        <v>800000</v>
      </c>
      <c r="E2624">
        <v>509</v>
      </c>
      <c r="F2624" s="3">
        <v>506.03905943815278</v>
      </c>
    </row>
    <row r="2625" spans="1:6">
      <c r="A2625">
        <v>7</v>
      </c>
      <c r="B2625">
        <v>-91.281000000000006</v>
      </c>
      <c r="C2625">
        <v>4010</v>
      </c>
      <c r="D2625">
        <v>800000</v>
      </c>
      <c r="E2625">
        <v>494</v>
      </c>
      <c r="F2625" s="3">
        <v>514.36087533717887</v>
      </c>
    </row>
    <row r="2626" spans="1:6">
      <c r="A2626">
        <v>8</v>
      </c>
      <c r="B2626">
        <v>-91.165000000000006</v>
      </c>
      <c r="C2626">
        <v>4010</v>
      </c>
      <c r="D2626">
        <v>800000</v>
      </c>
      <c r="E2626">
        <v>558</v>
      </c>
      <c r="F2626" s="3">
        <v>525.21697569811829</v>
      </c>
    </row>
    <row r="2627" spans="1:6">
      <c r="A2627">
        <v>9</v>
      </c>
      <c r="B2627">
        <v>-91.049000000000007</v>
      </c>
      <c r="C2627">
        <v>4010</v>
      </c>
      <c r="D2627">
        <v>800000</v>
      </c>
      <c r="E2627">
        <v>533</v>
      </c>
      <c r="F2627" s="3">
        <v>539.0853518178252</v>
      </c>
    </row>
    <row r="2628" spans="1:6">
      <c r="A2628">
        <v>10</v>
      </c>
      <c r="B2628">
        <v>-90.933999999999997</v>
      </c>
      <c r="C2628">
        <v>4010</v>
      </c>
      <c r="D2628">
        <v>800000</v>
      </c>
      <c r="E2628">
        <v>563</v>
      </c>
      <c r="F2628" s="3">
        <v>556.3077191755898</v>
      </c>
    </row>
    <row r="2629" spans="1:6">
      <c r="A2629">
        <v>11</v>
      </c>
      <c r="B2629">
        <v>-90.823999999999998</v>
      </c>
      <c r="C2629">
        <v>4010</v>
      </c>
      <c r="D2629">
        <v>800000</v>
      </c>
      <c r="E2629">
        <v>556</v>
      </c>
      <c r="F2629" s="3">
        <v>576.13179717750677</v>
      </c>
    </row>
    <row r="2630" spans="1:6">
      <c r="A2630">
        <v>12</v>
      </c>
      <c r="B2630">
        <v>-90.709000000000003</v>
      </c>
      <c r="C2630">
        <v>4010</v>
      </c>
      <c r="D2630">
        <v>800000</v>
      </c>
      <c r="E2630">
        <v>595</v>
      </c>
      <c r="F2630" s="3">
        <v>599.91894303153003</v>
      </c>
    </row>
    <row r="2631" spans="1:6">
      <c r="A2631">
        <v>13</v>
      </c>
      <c r="B2631">
        <v>-90.594999999999999</v>
      </c>
      <c r="C2631">
        <v>4010</v>
      </c>
      <c r="D2631">
        <v>800000</v>
      </c>
      <c r="E2631">
        <v>631</v>
      </c>
      <c r="F2631" s="3">
        <v>625.45362904027445</v>
      </c>
    </row>
    <row r="2632" spans="1:6">
      <c r="A2632">
        <v>14</v>
      </c>
      <c r="B2632">
        <v>-90.486999999999995</v>
      </c>
      <c r="C2632">
        <v>4010</v>
      </c>
      <c r="D2632">
        <v>800000</v>
      </c>
      <c r="E2632">
        <v>661</v>
      </c>
      <c r="F2632" s="3">
        <v>649.7929316299676</v>
      </c>
    </row>
    <row r="2633" spans="1:6">
      <c r="A2633">
        <v>15</v>
      </c>
      <c r="B2633">
        <v>-90.372</v>
      </c>
      <c r="C2633">
        <v>4010</v>
      </c>
      <c r="D2633">
        <v>800000</v>
      </c>
      <c r="E2633">
        <v>681</v>
      </c>
      <c r="F2633" s="3">
        <v>673.64033981663647</v>
      </c>
    </row>
    <row r="2634" spans="1:6">
      <c r="A2634">
        <v>16</v>
      </c>
      <c r="B2634">
        <v>-90.256</v>
      </c>
      <c r="C2634">
        <v>4010</v>
      </c>
      <c r="D2634">
        <v>800000</v>
      </c>
      <c r="E2634">
        <v>654</v>
      </c>
      <c r="F2634" s="3">
        <v>693.08388830448348</v>
      </c>
    </row>
    <row r="2635" spans="1:6">
      <c r="A2635">
        <v>17</v>
      </c>
      <c r="B2635">
        <v>-90.14</v>
      </c>
      <c r="C2635">
        <v>4010</v>
      </c>
      <c r="D2635">
        <v>800000</v>
      </c>
      <c r="E2635">
        <v>716</v>
      </c>
      <c r="F2635" s="3">
        <v>705.77155505181042</v>
      </c>
    </row>
    <row r="2636" spans="1:6">
      <c r="A2636">
        <v>18</v>
      </c>
      <c r="B2636">
        <v>-90.025000000000006</v>
      </c>
      <c r="C2636">
        <v>4010</v>
      </c>
      <c r="D2636">
        <v>800000</v>
      </c>
      <c r="E2636">
        <v>776</v>
      </c>
      <c r="F2636" s="3">
        <v>710.44919984358467</v>
      </c>
    </row>
    <row r="2637" spans="1:6">
      <c r="A2637">
        <v>19</v>
      </c>
      <c r="B2637">
        <v>-89.918999999999997</v>
      </c>
      <c r="C2637">
        <v>4010</v>
      </c>
      <c r="D2637">
        <v>800000</v>
      </c>
      <c r="E2637">
        <v>697</v>
      </c>
      <c r="F2637" s="3">
        <v>707.71389906612558</v>
      </c>
    </row>
    <row r="2638" spans="1:6">
      <c r="A2638">
        <v>20</v>
      </c>
      <c r="B2638">
        <v>-89.805999999999997</v>
      </c>
      <c r="C2638">
        <v>4010</v>
      </c>
      <c r="D2638">
        <v>800000</v>
      </c>
      <c r="E2638">
        <v>661</v>
      </c>
      <c r="F2638" s="3">
        <v>698.30701820532909</v>
      </c>
    </row>
    <row r="2639" spans="1:6">
      <c r="A2639">
        <v>21</v>
      </c>
      <c r="B2639">
        <v>-89.691000000000003</v>
      </c>
      <c r="C2639">
        <v>4010</v>
      </c>
      <c r="D2639">
        <v>800000</v>
      </c>
      <c r="E2639">
        <v>710</v>
      </c>
      <c r="F2639" s="3">
        <v>683.73001154997746</v>
      </c>
    </row>
    <row r="2640" spans="1:6">
      <c r="A2640">
        <v>22</v>
      </c>
      <c r="B2640">
        <v>-89.576999999999998</v>
      </c>
      <c r="C2640">
        <v>4010</v>
      </c>
      <c r="D2640">
        <v>800000</v>
      </c>
      <c r="E2640">
        <v>634</v>
      </c>
      <c r="F2640" s="3">
        <v>666.66760576699266</v>
      </c>
    </row>
    <row r="2641" spans="1:6">
      <c r="A2641">
        <v>23</v>
      </c>
      <c r="B2641">
        <v>-89.457999999999998</v>
      </c>
      <c r="C2641">
        <v>4010</v>
      </c>
      <c r="D2641">
        <v>800000</v>
      </c>
      <c r="E2641">
        <v>631</v>
      </c>
      <c r="F2641" s="3">
        <v>648.62434208464242</v>
      </c>
    </row>
    <row r="2642" spans="1:6">
      <c r="A2642">
        <v>24</v>
      </c>
      <c r="B2642">
        <v>-89.341999999999999</v>
      </c>
      <c r="C2642">
        <v>4010</v>
      </c>
      <c r="D2642">
        <v>800000</v>
      </c>
      <c r="E2642">
        <v>646</v>
      </c>
      <c r="F2642" s="3">
        <v>632.84708881350321</v>
      </c>
    </row>
    <row r="2643" spans="1:6">
      <c r="A2643">
        <v>25</v>
      </c>
      <c r="B2643">
        <v>-89.234999999999999</v>
      </c>
      <c r="C2643">
        <v>4010</v>
      </c>
      <c r="D2643">
        <v>800000</v>
      </c>
      <c r="E2643">
        <v>653</v>
      </c>
      <c r="F2643" s="3">
        <v>621.01887708436539</v>
      </c>
    </row>
    <row r="2644" spans="1:6">
      <c r="A2644">
        <v>26</v>
      </c>
      <c r="B2644">
        <v>-89.13</v>
      </c>
      <c r="C2644">
        <v>4010</v>
      </c>
      <c r="D2644">
        <v>800000</v>
      </c>
      <c r="E2644">
        <v>645</v>
      </c>
      <c r="F2644" s="3">
        <v>612.40394574563959</v>
      </c>
    </row>
    <row r="2645" spans="1:6">
      <c r="A2645">
        <v>27</v>
      </c>
      <c r="B2645">
        <v>-89.016000000000005</v>
      </c>
      <c r="C2645">
        <v>4010</v>
      </c>
      <c r="D2645">
        <v>800000</v>
      </c>
      <c r="E2645">
        <v>598</v>
      </c>
      <c r="F2645" s="3">
        <v>606.37810013999524</v>
      </c>
    </row>
    <row r="2646" spans="1:6">
      <c r="A2646">
        <v>28</v>
      </c>
      <c r="B2646">
        <v>-88.896000000000001</v>
      </c>
      <c r="C2646">
        <v>4010</v>
      </c>
      <c r="D2646">
        <v>800000</v>
      </c>
      <c r="E2646">
        <v>582</v>
      </c>
      <c r="F2646" s="3">
        <v>603.32264747218744</v>
      </c>
    </row>
    <row r="2647" spans="1:6">
      <c r="A2647">
        <v>29</v>
      </c>
      <c r="B2647">
        <v>-88.790999999999997</v>
      </c>
      <c r="C2647">
        <v>4010</v>
      </c>
      <c r="D2647">
        <v>800000</v>
      </c>
      <c r="E2647">
        <v>590</v>
      </c>
      <c r="F2647" s="3">
        <v>602.85713456792473</v>
      </c>
    </row>
    <row r="2648" spans="1:6">
      <c r="A2648">
        <v>30</v>
      </c>
      <c r="B2648">
        <v>-88.671999999999997</v>
      </c>
      <c r="C2648">
        <v>4010</v>
      </c>
      <c r="D2648">
        <v>800000</v>
      </c>
      <c r="E2648">
        <v>605</v>
      </c>
      <c r="F2648" s="3">
        <v>604.15059786455743</v>
      </c>
    </row>
    <row r="2649" spans="1:6">
      <c r="A2649">
        <v>31</v>
      </c>
      <c r="B2649">
        <v>-88.56</v>
      </c>
      <c r="C2649">
        <v>4010</v>
      </c>
      <c r="D2649">
        <v>800000</v>
      </c>
      <c r="E2649">
        <v>613</v>
      </c>
      <c r="F2649" s="3">
        <v>606.57760951416856</v>
      </c>
    </row>
    <row r="2650" spans="1:6">
      <c r="A2650">
        <v>32</v>
      </c>
      <c r="B2650">
        <v>-88.451999999999998</v>
      </c>
      <c r="C2650">
        <v>4010</v>
      </c>
      <c r="D2650">
        <v>800000</v>
      </c>
      <c r="E2650">
        <v>662</v>
      </c>
      <c r="F2650" s="3"/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240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234</v>
      </c>
    </row>
    <row r="2660" spans="1:10">
      <c r="A2660" t="s">
        <v>241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123</v>
      </c>
      <c r="B2668" t="s">
        <v>102</v>
      </c>
      <c r="C2668" t="s">
        <v>105</v>
      </c>
      <c r="D2668" t="s">
        <v>122</v>
      </c>
      <c r="E2668" t="s">
        <v>121</v>
      </c>
      <c r="F2668" t="s">
        <v>142</v>
      </c>
    </row>
    <row r="2669" spans="1:10">
      <c r="A2669">
        <v>1</v>
      </c>
      <c r="B2669">
        <v>-91.947999999999993</v>
      </c>
      <c r="C2669">
        <v>4060</v>
      </c>
      <c r="D2669">
        <v>800000</v>
      </c>
      <c r="E2669">
        <v>373</v>
      </c>
      <c r="J2669" t="s">
        <v>256</v>
      </c>
    </row>
    <row r="2670" spans="1:10">
      <c r="A2670">
        <v>2</v>
      </c>
      <c r="B2670">
        <v>-91.838999999999999</v>
      </c>
      <c r="C2670">
        <v>4060</v>
      </c>
      <c r="D2670">
        <v>800000</v>
      </c>
      <c r="E2670">
        <v>440</v>
      </c>
    </row>
    <row r="2671" spans="1:10">
      <c r="A2671">
        <v>3</v>
      </c>
      <c r="B2671">
        <v>-91.724000000000004</v>
      </c>
      <c r="C2671">
        <v>4060</v>
      </c>
      <c r="D2671">
        <v>800000</v>
      </c>
      <c r="E2671">
        <v>452</v>
      </c>
    </row>
    <row r="2672" spans="1:10">
      <c r="A2672">
        <v>4</v>
      </c>
      <c r="B2672">
        <v>-91.611999999999995</v>
      </c>
      <c r="C2672">
        <v>4060</v>
      </c>
      <c r="D2672">
        <v>800000</v>
      </c>
      <c r="E2672">
        <v>463</v>
      </c>
      <c r="F2672" s="3"/>
    </row>
    <row r="2673" spans="1:6">
      <c r="A2673">
        <v>5</v>
      </c>
      <c r="B2673">
        <v>-91.5</v>
      </c>
      <c r="C2673">
        <v>4060</v>
      </c>
      <c r="D2673">
        <v>800000</v>
      </c>
      <c r="E2673">
        <v>469</v>
      </c>
      <c r="F2673" s="3"/>
    </row>
    <row r="2674" spans="1:6">
      <c r="A2674">
        <v>6</v>
      </c>
      <c r="B2674">
        <v>-91.394000000000005</v>
      </c>
      <c r="C2674">
        <v>4060</v>
      </c>
      <c r="D2674">
        <v>800000</v>
      </c>
      <c r="E2674">
        <v>538</v>
      </c>
      <c r="F2674" s="3">
        <v>543.92154107539898</v>
      </c>
    </row>
    <row r="2675" spans="1:6">
      <c r="A2675">
        <v>7</v>
      </c>
      <c r="B2675">
        <v>-91.281000000000006</v>
      </c>
      <c r="C2675">
        <v>4060</v>
      </c>
      <c r="D2675">
        <v>800000</v>
      </c>
      <c r="E2675">
        <v>556</v>
      </c>
      <c r="F2675" s="3">
        <v>547.70822658633324</v>
      </c>
    </row>
    <row r="2676" spans="1:6">
      <c r="A2676">
        <v>8</v>
      </c>
      <c r="B2676">
        <v>-91.165000000000006</v>
      </c>
      <c r="C2676">
        <v>4060</v>
      </c>
      <c r="D2676">
        <v>800000</v>
      </c>
      <c r="E2676">
        <v>559</v>
      </c>
      <c r="F2676" s="3">
        <v>552.73124816125801</v>
      </c>
    </row>
    <row r="2677" spans="1:6">
      <c r="A2677">
        <v>9</v>
      </c>
      <c r="B2677">
        <v>-91.049000000000007</v>
      </c>
      <c r="C2677">
        <v>4060</v>
      </c>
      <c r="D2677">
        <v>800000</v>
      </c>
      <c r="E2677">
        <v>538</v>
      </c>
      <c r="F2677" s="3">
        <v>559.81353715560294</v>
      </c>
    </row>
    <row r="2678" spans="1:6">
      <c r="A2678">
        <v>10</v>
      </c>
      <c r="B2678">
        <v>-90.933999999999997</v>
      </c>
      <c r="C2678">
        <v>4060</v>
      </c>
      <c r="D2678">
        <v>800000</v>
      </c>
      <c r="E2678">
        <v>590</v>
      </c>
      <c r="F2678" s="3">
        <v>570.0889200005721</v>
      </c>
    </row>
    <row r="2679" spans="1:6">
      <c r="A2679">
        <v>11</v>
      </c>
      <c r="B2679">
        <v>-90.823999999999998</v>
      </c>
      <c r="C2679">
        <v>4060</v>
      </c>
      <c r="D2679">
        <v>800000</v>
      </c>
      <c r="E2679">
        <v>575</v>
      </c>
      <c r="F2679" s="3">
        <v>584.17040210571918</v>
      </c>
    </row>
    <row r="2680" spans="1:6">
      <c r="A2680">
        <v>12</v>
      </c>
      <c r="B2680">
        <v>-90.709000000000003</v>
      </c>
      <c r="C2680">
        <v>4060</v>
      </c>
      <c r="D2680">
        <v>800000</v>
      </c>
      <c r="E2680">
        <v>603</v>
      </c>
      <c r="F2680" s="3">
        <v>604.27808935115945</v>
      </c>
    </row>
    <row r="2681" spans="1:6">
      <c r="A2681">
        <v>13</v>
      </c>
      <c r="B2681">
        <v>-90.594999999999999</v>
      </c>
      <c r="C2681">
        <v>4060</v>
      </c>
      <c r="D2681">
        <v>800000</v>
      </c>
      <c r="E2681">
        <v>650</v>
      </c>
      <c r="F2681" s="3">
        <v>629.63108527964175</v>
      </c>
    </row>
    <row r="2682" spans="1:6">
      <c r="A2682">
        <v>14</v>
      </c>
      <c r="B2682">
        <v>-90.486999999999995</v>
      </c>
      <c r="C2682">
        <v>4060</v>
      </c>
      <c r="D2682">
        <v>800000</v>
      </c>
      <c r="E2682">
        <v>662</v>
      </c>
      <c r="F2682" s="3">
        <v>657.23207611039015</v>
      </c>
    </row>
    <row r="2683" spans="1:6">
      <c r="A2683">
        <v>15</v>
      </c>
      <c r="B2683">
        <v>-90.372</v>
      </c>
      <c r="C2683">
        <v>4060</v>
      </c>
      <c r="D2683">
        <v>800000</v>
      </c>
      <c r="E2683">
        <v>665</v>
      </c>
      <c r="F2683" s="3">
        <v>687.27393866843863</v>
      </c>
    </row>
    <row r="2684" spans="1:6">
      <c r="A2684">
        <v>16</v>
      </c>
      <c r="B2684">
        <v>-90.256</v>
      </c>
      <c r="C2684">
        <v>4060</v>
      </c>
      <c r="D2684">
        <v>800000</v>
      </c>
      <c r="E2684">
        <v>706</v>
      </c>
      <c r="F2684" s="3">
        <v>713.62973077890717</v>
      </c>
    </row>
    <row r="2685" spans="1:6">
      <c r="A2685">
        <v>17</v>
      </c>
      <c r="B2685">
        <v>-90.14</v>
      </c>
      <c r="C2685">
        <v>4060</v>
      </c>
      <c r="D2685">
        <v>800000</v>
      </c>
      <c r="E2685">
        <v>752</v>
      </c>
      <c r="F2685" s="3">
        <v>731.1772061566262</v>
      </c>
    </row>
    <row r="2686" spans="1:6">
      <c r="A2686">
        <v>18</v>
      </c>
      <c r="B2686">
        <v>-90.025000000000006</v>
      </c>
      <c r="C2686">
        <v>4060</v>
      </c>
      <c r="D2686">
        <v>800000</v>
      </c>
      <c r="E2686">
        <v>725</v>
      </c>
      <c r="F2686" s="3">
        <v>736.57956029403306</v>
      </c>
    </row>
    <row r="2687" spans="1:6">
      <c r="A2687">
        <v>19</v>
      </c>
      <c r="B2687">
        <v>-89.918999999999997</v>
      </c>
      <c r="C2687">
        <v>4060</v>
      </c>
      <c r="D2687">
        <v>800000</v>
      </c>
      <c r="E2687">
        <v>732</v>
      </c>
      <c r="F2687" s="3">
        <v>730.41367816372122</v>
      </c>
    </row>
    <row r="2688" spans="1:6">
      <c r="A2688">
        <v>20</v>
      </c>
      <c r="B2688">
        <v>-89.805999999999997</v>
      </c>
      <c r="C2688">
        <v>4060</v>
      </c>
      <c r="D2688">
        <v>800000</v>
      </c>
      <c r="E2688">
        <v>721</v>
      </c>
      <c r="F2688" s="3">
        <v>714.04642808157246</v>
      </c>
    </row>
    <row r="2689" spans="1:6">
      <c r="A2689">
        <v>21</v>
      </c>
      <c r="B2689">
        <v>-89.691000000000003</v>
      </c>
      <c r="C2689">
        <v>4060</v>
      </c>
      <c r="D2689">
        <v>800000</v>
      </c>
      <c r="E2689">
        <v>684</v>
      </c>
      <c r="F2689" s="3">
        <v>691.08327687137148</v>
      </c>
    </row>
    <row r="2690" spans="1:6">
      <c r="A2690">
        <v>22</v>
      </c>
      <c r="B2690">
        <v>-89.576999999999998</v>
      </c>
      <c r="C2690">
        <v>4060</v>
      </c>
      <c r="D2690">
        <v>800000</v>
      </c>
      <c r="E2690">
        <v>671</v>
      </c>
      <c r="F2690" s="3">
        <v>666.81350326616121</v>
      </c>
    </row>
    <row r="2691" spans="1:6">
      <c r="A2691">
        <v>23</v>
      </c>
      <c r="B2691">
        <v>-89.457999999999998</v>
      </c>
      <c r="C2691">
        <v>4060</v>
      </c>
      <c r="D2691">
        <v>800000</v>
      </c>
      <c r="E2691">
        <v>672</v>
      </c>
      <c r="F2691" s="3">
        <v>644.19715928678784</v>
      </c>
    </row>
    <row r="2692" spans="1:6">
      <c r="A2692">
        <v>24</v>
      </c>
      <c r="B2692">
        <v>-89.341999999999999</v>
      </c>
      <c r="C2692">
        <v>4060</v>
      </c>
      <c r="D2692">
        <v>800000</v>
      </c>
      <c r="E2692">
        <v>605</v>
      </c>
      <c r="F2692" s="3">
        <v>627.3240981980058</v>
      </c>
    </row>
    <row r="2693" spans="1:6">
      <c r="A2693">
        <v>25</v>
      </c>
      <c r="B2693">
        <v>-89.234999999999999</v>
      </c>
      <c r="C2693">
        <v>4060</v>
      </c>
      <c r="D2693">
        <v>800000</v>
      </c>
      <c r="E2693">
        <v>586</v>
      </c>
      <c r="F2693" s="3">
        <v>616.86626694275583</v>
      </c>
    </row>
    <row r="2694" spans="1:6">
      <c r="A2694">
        <v>26</v>
      </c>
      <c r="B2694">
        <v>-89.13</v>
      </c>
      <c r="C2694">
        <v>4060</v>
      </c>
      <c r="D2694">
        <v>800000</v>
      </c>
      <c r="E2694">
        <v>611</v>
      </c>
      <c r="F2694" s="3">
        <v>610.87082751409139</v>
      </c>
    </row>
    <row r="2695" spans="1:6">
      <c r="A2695">
        <v>27</v>
      </c>
      <c r="B2695">
        <v>-89.016000000000005</v>
      </c>
      <c r="C2695">
        <v>4060</v>
      </c>
      <c r="D2695">
        <v>800000</v>
      </c>
      <c r="E2695">
        <v>659</v>
      </c>
      <c r="F2695" s="3">
        <v>608.04691791002813</v>
      </c>
    </row>
    <row r="2696" spans="1:6">
      <c r="A2696">
        <v>28</v>
      </c>
      <c r="B2696">
        <v>-88.896000000000001</v>
      </c>
      <c r="C2696">
        <v>4060</v>
      </c>
      <c r="D2696">
        <v>800000</v>
      </c>
      <c r="E2696">
        <v>575</v>
      </c>
      <c r="F2696" s="3">
        <v>607.856247137183</v>
      </c>
    </row>
    <row r="2697" spans="1:6">
      <c r="A2697">
        <v>29</v>
      </c>
      <c r="B2697">
        <v>-88.790999999999997</v>
      </c>
      <c r="C2697">
        <v>4060</v>
      </c>
      <c r="D2697">
        <v>800000</v>
      </c>
      <c r="E2697">
        <v>631</v>
      </c>
      <c r="F2697" s="3">
        <v>609.08781533013052</v>
      </c>
    </row>
    <row r="2698" spans="1:6">
      <c r="A2698">
        <v>30</v>
      </c>
      <c r="B2698">
        <v>-88.671999999999997</v>
      </c>
      <c r="C2698">
        <v>4060</v>
      </c>
      <c r="D2698">
        <v>800000</v>
      </c>
      <c r="E2698">
        <v>597</v>
      </c>
      <c r="F2698" s="3">
        <v>611.3240788548818</v>
      </c>
    </row>
    <row r="2699" spans="1:6">
      <c r="A2699">
        <v>31</v>
      </c>
      <c r="B2699">
        <v>-88.56</v>
      </c>
      <c r="C2699">
        <v>4060</v>
      </c>
      <c r="D2699">
        <v>800000</v>
      </c>
      <c r="E2699">
        <v>622</v>
      </c>
      <c r="F2699" s="3">
        <v>613.82963511561695</v>
      </c>
    </row>
    <row r="2700" spans="1:6">
      <c r="A2700">
        <v>32</v>
      </c>
      <c r="B2700">
        <v>-88.451999999999998</v>
      </c>
      <c r="C2700">
        <v>4060</v>
      </c>
      <c r="D2700">
        <v>800000</v>
      </c>
      <c r="E2700">
        <v>607</v>
      </c>
      <c r="F2700" s="3"/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242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234</v>
      </c>
    </row>
    <row r="2710" spans="1:10">
      <c r="A2710" t="s">
        <v>243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123</v>
      </c>
      <c r="B2718" t="s">
        <v>102</v>
      </c>
      <c r="C2718" t="s">
        <v>105</v>
      </c>
      <c r="D2718" t="s">
        <v>122</v>
      </c>
      <c r="E2718" t="s">
        <v>121</v>
      </c>
      <c r="F2718" t="s">
        <v>142</v>
      </c>
    </row>
    <row r="2719" spans="1:10">
      <c r="A2719">
        <v>1</v>
      </c>
      <c r="B2719">
        <v>-91.947999999999993</v>
      </c>
      <c r="C2719">
        <v>4079</v>
      </c>
      <c r="D2719">
        <v>800000</v>
      </c>
      <c r="E2719">
        <v>464</v>
      </c>
      <c r="J2719" t="s">
        <v>257</v>
      </c>
    </row>
    <row r="2720" spans="1:10">
      <c r="A2720">
        <v>2</v>
      </c>
      <c r="B2720">
        <v>-91.838999999999999</v>
      </c>
      <c r="C2720">
        <v>4079</v>
      </c>
      <c r="D2720">
        <v>800000</v>
      </c>
      <c r="E2720">
        <v>416</v>
      </c>
    </row>
    <row r="2721" spans="1:6">
      <c r="A2721">
        <v>3</v>
      </c>
      <c r="B2721">
        <v>-91.724000000000004</v>
      </c>
      <c r="C2721">
        <v>4079</v>
      </c>
      <c r="D2721">
        <v>800000</v>
      </c>
      <c r="E2721">
        <v>465</v>
      </c>
    </row>
    <row r="2722" spans="1:6">
      <c r="A2722">
        <v>4</v>
      </c>
      <c r="B2722">
        <v>-91.611999999999995</v>
      </c>
      <c r="C2722">
        <v>4079</v>
      </c>
      <c r="D2722">
        <v>800000</v>
      </c>
      <c r="E2722">
        <v>464</v>
      </c>
      <c r="F2722" s="3"/>
    </row>
    <row r="2723" spans="1:6">
      <c r="A2723">
        <v>5</v>
      </c>
      <c r="B2723">
        <v>-91.5</v>
      </c>
      <c r="C2723">
        <v>4079</v>
      </c>
      <c r="D2723">
        <v>800000</v>
      </c>
      <c r="E2723">
        <v>505</v>
      </c>
      <c r="F2723" s="3"/>
    </row>
    <row r="2724" spans="1:6">
      <c r="A2724">
        <v>6</v>
      </c>
      <c r="B2724">
        <v>-91.394000000000005</v>
      </c>
      <c r="C2724">
        <v>4079</v>
      </c>
      <c r="D2724">
        <v>800000</v>
      </c>
      <c r="E2724">
        <v>528</v>
      </c>
      <c r="F2724" s="3">
        <v>534.60427444799961</v>
      </c>
    </row>
    <row r="2725" spans="1:6">
      <c r="A2725">
        <v>7</v>
      </c>
      <c r="B2725">
        <v>-91.281000000000006</v>
      </c>
      <c r="C2725">
        <v>4079</v>
      </c>
      <c r="D2725">
        <v>800000</v>
      </c>
      <c r="E2725">
        <v>535</v>
      </c>
      <c r="F2725" s="3">
        <v>538.43850779082982</v>
      </c>
    </row>
    <row r="2726" spans="1:6">
      <c r="A2726">
        <v>8</v>
      </c>
      <c r="B2726">
        <v>-91.165000000000006</v>
      </c>
      <c r="C2726">
        <v>4079</v>
      </c>
      <c r="D2726">
        <v>800000</v>
      </c>
      <c r="E2726">
        <v>533</v>
      </c>
      <c r="F2726" s="3">
        <v>543.55389438277689</v>
      </c>
    </row>
    <row r="2727" spans="1:6">
      <c r="A2727">
        <v>9</v>
      </c>
      <c r="B2727">
        <v>-91.049000000000007</v>
      </c>
      <c r="C2727">
        <v>4079</v>
      </c>
      <c r="D2727">
        <v>800000</v>
      </c>
      <c r="E2727">
        <v>572</v>
      </c>
      <c r="F2727" s="3">
        <v>550.76259059691404</v>
      </c>
    </row>
    <row r="2728" spans="1:6">
      <c r="A2728">
        <v>10</v>
      </c>
      <c r="B2728">
        <v>-90.933999999999997</v>
      </c>
      <c r="C2728">
        <v>4079</v>
      </c>
      <c r="D2728">
        <v>800000</v>
      </c>
      <c r="E2728">
        <v>582</v>
      </c>
      <c r="F2728" s="3">
        <v>561.16090915359734</v>
      </c>
    </row>
    <row r="2729" spans="1:6">
      <c r="A2729">
        <v>11</v>
      </c>
      <c r="B2729">
        <v>-90.823999999999998</v>
      </c>
      <c r="C2729">
        <v>4079</v>
      </c>
      <c r="D2729">
        <v>800000</v>
      </c>
      <c r="E2729">
        <v>561</v>
      </c>
      <c r="F2729" s="3">
        <v>575.30481021993307</v>
      </c>
    </row>
    <row r="2730" spans="1:6">
      <c r="A2730">
        <v>12</v>
      </c>
      <c r="B2730">
        <v>-90.709000000000003</v>
      </c>
      <c r="C2730">
        <v>4079</v>
      </c>
      <c r="D2730">
        <v>800000</v>
      </c>
      <c r="E2730">
        <v>589</v>
      </c>
      <c r="F2730" s="3">
        <v>595.37130375033689</v>
      </c>
    </row>
    <row r="2731" spans="1:6">
      <c r="A2731">
        <v>13</v>
      </c>
      <c r="B2731">
        <v>-90.594999999999999</v>
      </c>
      <c r="C2731">
        <v>4079</v>
      </c>
      <c r="D2731">
        <v>800000</v>
      </c>
      <c r="E2731">
        <v>608</v>
      </c>
      <c r="F2731" s="3">
        <v>620.58222736266509</v>
      </c>
    </row>
    <row r="2732" spans="1:6">
      <c r="A2732">
        <v>14</v>
      </c>
      <c r="B2732">
        <v>-90.486999999999995</v>
      </c>
      <c r="C2732">
        <v>4079</v>
      </c>
      <c r="D2732">
        <v>800000</v>
      </c>
      <c r="E2732">
        <v>609</v>
      </c>
      <c r="F2732" s="3">
        <v>648.05158180151477</v>
      </c>
    </row>
    <row r="2733" spans="1:6">
      <c r="A2733">
        <v>15</v>
      </c>
      <c r="B2733">
        <v>-90.372</v>
      </c>
      <c r="C2733">
        <v>4079</v>
      </c>
      <c r="D2733">
        <v>800000</v>
      </c>
      <c r="E2733">
        <v>733</v>
      </c>
      <c r="F2733" s="3">
        <v>678.1587114082464</v>
      </c>
    </row>
    <row r="2734" spans="1:6">
      <c r="A2734">
        <v>16</v>
      </c>
      <c r="B2734">
        <v>-90.256</v>
      </c>
      <c r="C2734">
        <v>4079</v>
      </c>
      <c r="D2734">
        <v>800000</v>
      </c>
      <c r="E2734">
        <v>716</v>
      </c>
      <c r="F2734" s="3">
        <v>705.03933173554879</v>
      </c>
    </row>
    <row r="2735" spans="1:6">
      <c r="A2735">
        <v>17</v>
      </c>
      <c r="B2735">
        <v>-90.14</v>
      </c>
      <c r="C2735">
        <v>4079</v>
      </c>
      <c r="D2735">
        <v>800000</v>
      </c>
      <c r="E2735">
        <v>735</v>
      </c>
      <c r="F2735" s="3">
        <v>723.71835086895351</v>
      </c>
    </row>
    <row r="2736" spans="1:6">
      <c r="A2736">
        <v>18</v>
      </c>
      <c r="B2736">
        <v>-90.025000000000006</v>
      </c>
      <c r="C2736">
        <v>4079</v>
      </c>
      <c r="D2736">
        <v>800000</v>
      </c>
      <c r="E2736">
        <v>713</v>
      </c>
      <c r="F2736" s="3">
        <v>730.75172307492232</v>
      </c>
    </row>
    <row r="2737" spans="1:6">
      <c r="A2737">
        <v>19</v>
      </c>
      <c r="B2737">
        <v>-89.918999999999997</v>
      </c>
      <c r="C2737">
        <v>4079</v>
      </c>
      <c r="D2737">
        <v>800000</v>
      </c>
      <c r="E2737">
        <v>705</v>
      </c>
      <c r="F2737" s="3">
        <v>726.24188212120669</v>
      </c>
    </row>
    <row r="2738" spans="1:6">
      <c r="A2738">
        <v>20</v>
      </c>
      <c r="B2738">
        <v>-89.805999999999997</v>
      </c>
      <c r="C2738">
        <v>4079</v>
      </c>
      <c r="D2738">
        <v>800000</v>
      </c>
      <c r="E2738">
        <v>743</v>
      </c>
      <c r="F2738" s="3">
        <v>711.36051651023433</v>
      </c>
    </row>
    <row r="2739" spans="1:6">
      <c r="A2739">
        <v>21</v>
      </c>
      <c r="B2739">
        <v>-89.691000000000003</v>
      </c>
      <c r="C2739">
        <v>4079</v>
      </c>
      <c r="D2739">
        <v>800000</v>
      </c>
      <c r="E2739">
        <v>670</v>
      </c>
      <c r="F2739" s="3">
        <v>689.19631698574437</v>
      </c>
    </row>
    <row r="2740" spans="1:6">
      <c r="A2740">
        <v>22</v>
      </c>
      <c r="B2740">
        <v>-89.576999999999998</v>
      </c>
      <c r="C2740">
        <v>4079</v>
      </c>
      <c r="D2740">
        <v>800000</v>
      </c>
      <c r="E2740">
        <v>661</v>
      </c>
      <c r="F2740" s="3">
        <v>664.80595006563294</v>
      </c>
    </row>
    <row r="2741" spans="1:6">
      <c r="A2741">
        <v>23</v>
      </c>
      <c r="B2741">
        <v>-89.457999999999998</v>
      </c>
      <c r="C2741">
        <v>4079</v>
      </c>
      <c r="D2741">
        <v>800000</v>
      </c>
      <c r="E2741">
        <v>650</v>
      </c>
      <c r="F2741" s="3">
        <v>641.19117351379487</v>
      </c>
    </row>
    <row r="2742" spans="1:6">
      <c r="A2742">
        <v>24</v>
      </c>
      <c r="B2742">
        <v>-89.341999999999999</v>
      </c>
      <c r="C2742">
        <v>4079</v>
      </c>
      <c r="D2742">
        <v>800000</v>
      </c>
      <c r="E2742">
        <v>609</v>
      </c>
      <c r="F2742" s="3">
        <v>622.81583992936885</v>
      </c>
    </row>
    <row r="2743" spans="1:6">
      <c r="A2743">
        <v>25</v>
      </c>
      <c r="B2743">
        <v>-89.234999999999999</v>
      </c>
      <c r="C2743">
        <v>4079</v>
      </c>
      <c r="D2743">
        <v>800000</v>
      </c>
      <c r="E2743">
        <v>602</v>
      </c>
      <c r="F2743" s="3">
        <v>610.85122221442805</v>
      </c>
    </row>
    <row r="2744" spans="1:6">
      <c r="A2744">
        <v>26</v>
      </c>
      <c r="B2744">
        <v>-89.13</v>
      </c>
      <c r="C2744">
        <v>4079</v>
      </c>
      <c r="D2744">
        <v>800000</v>
      </c>
      <c r="E2744">
        <v>624</v>
      </c>
      <c r="F2744" s="3">
        <v>603.5126198928433</v>
      </c>
    </row>
    <row r="2745" spans="1:6">
      <c r="A2745">
        <v>27</v>
      </c>
      <c r="B2745">
        <v>-89.016000000000005</v>
      </c>
      <c r="C2745">
        <v>4079</v>
      </c>
      <c r="D2745">
        <v>800000</v>
      </c>
      <c r="E2745">
        <v>645</v>
      </c>
      <c r="F2745" s="3">
        <v>599.53418223803646</v>
      </c>
    </row>
    <row r="2746" spans="1:6">
      <c r="A2746">
        <v>28</v>
      </c>
      <c r="B2746">
        <v>-88.896000000000001</v>
      </c>
      <c r="C2746">
        <v>4079</v>
      </c>
      <c r="D2746">
        <v>800000</v>
      </c>
      <c r="E2746">
        <v>641</v>
      </c>
      <c r="F2746" s="3">
        <v>598.50522256255249</v>
      </c>
    </row>
    <row r="2747" spans="1:6">
      <c r="A2747">
        <v>29</v>
      </c>
      <c r="B2747">
        <v>-88.790999999999997</v>
      </c>
      <c r="C2747">
        <v>4079</v>
      </c>
      <c r="D2747">
        <v>800000</v>
      </c>
      <c r="E2747">
        <v>608</v>
      </c>
      <c r="F2747" s="3">
        <v>599.27272667449915</v>
      </c>
    </row>
    <row r="2748" spans="1:6">
      <c r="A2748">
        <v>30</v>
      </c>
      <c r="B2748">
        <v>-88.671999999999997</v>
      </c>
      <c r="C2748">
        <v>4079</v>
      </c>
      <c r="D2748">
        <v>800000</v>
      </c>
      <c r="E2748">
        <v>550</v>
      </c>
      <c r="F2748" s="3">
        <v>601.19780238593091</v>
      </c>
    </row>
    <row r="2749" spans="1:6">
      <c r="A2749">
        <v>31</v>
      </c>
      <c r="B2749">
        <v>-88.56</v>
      </c>
      <c r="C2749">
        <v>4079</v>
      </c>
      <c r="D2749">
        <v>800000</v>
      </c>
      <c r="E2749">
        <v>581</v>
      </c>
      <c r="F2749" s="3">
        <v>603.53965250408282</v>
      </c>
    </row>
    <row r="2750" spans="1:6">
      <c r="A2750">
        <v>32</v>
      </c>
      <c r="B2750">
        <v>-88.451999999999998</v>
      </c>
      <c r="C2750">
        <v>4079</v>
      </c>
      <c r="D2750">
        <v>800000</v>
      </c>
      <c r="E2750">
        <v>690</v>
      </c>
      <c r="F2750" s="3"/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244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234</v>
      </c>
    </row>
    <row r="2760" spans="1:6">
      <c r="A2760" t="s">
        <v>245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123</v>
      </c>
      <c r="B2768" t="s">
        <v>102</v>
      </c>
      <c r="C2768" t="s">
        <v>105</v>
      </c>
      <c r="D2768" t="s">
        <v>122</v>
      </c>
      <c r="E2768" t="s">
        <v>121</v>
      </c>
      <c r="F2768" t="s">
        <v>142</v>
      </c>
    </row>
    <row r="2769" spans="1:10">
      <c r="A2769">
        <v>1</v>
      </c>
      <c r="B2769">
        <v>-91.947999999999993</v>
      </c>
      <c r="C2769">
        <v>4059</v>
      </c>
      <c r="D2769">
        <v>800000</v>
      </c>
      <c r="E2769">
        <v>435</v>
      </c>
      <c r="J2769" t="s">
        <v>258</v>
      </c>
    </row>
    <row r="2770" spans="1:10">
      <c r="A2770">
        <v>2</v>
      </c>
      <c r="B2770">
        <v>-91.838999999999999</v>
      </c>
      <c r="C2770">
        <v>4059</v>
      </c>
      <c r="D2770">
        <v>800000</v>
      </c>
      <c r="E2770">
        <v>435</v>
      </c>
    </row>
    <row r="2771" spans="1:10">
      <c r="A2771">
        <v>3</v>
      </c>
      <c r="B2771">
        <v>-91.724000000000004</v>
      </c>
      <c r="C2771">
        <v>4059</v>
      </c>
      <c r="D2771">
        <v>800000</v>
      </c>
      <c r="E2771">
        <v>491</v>
      </c>
    </row>
    <row r="2772" spans="1:10">
      <c r="A2772">
        <v>4</v>
      </c>
      <c r="B2772">
        <v>-91.611999999999995</v>
      </c>
      <c r="C2772">
        <v>4059</v>
      </c>
      <c r="D2772">
        <v>800000</v>
      </c>
      <c r="E2772">
        <v>491</v>
      </c>
      <c r="F2772" s="3"/>
    </row>
    <row r="2773" spans="1:10">
      <c r="A2773">
        <v>5</v>
      </c>
      <c r="B2773">
        <v>-91.5</v>
      </c>
      <c r="C2773">
        <v>4059</v>
      </c>
      <c r="D2773">
        <v>800000</v>
      </c>
      <c r="E2773">
        <v>527</v>
      </c>
      <c r="F2773" s="3"/>
    </row>
    <row r="2774" spans="1:10">
      <c r="A2774">
        <v>6</v>
      </c>
      <c r="B2774">
        <v>-91.394000000000005</v>
      </c>
      <c r="C2774">
        <v>4059</v>
      </c>
      <c r="D2774">
        <v>800000</v>
      </c>
      <c r="E2774">
        <v>538</v>
      </c>
      <c r="F2774" s="3">
        <v>526.61977636216557</v>
      </c>
    </row>
    <row r="2775" spans="1:10">
      <c r="A2775">
        <v>7</v>
      </c>
      <c r="B2775">
        <v>-91.281000000000006</v>
      </c>
      <c r="C2775">
        <v>4059</v>
      </c>
      <c r="D2775">
        <v>800000</v>
      </c>
      <c r="E2775">
        <v>507</v>
      </c>
      <c r="F2775" s="3">
        <v>533.81184668853871</v>
      </c>
    </row>
    <row r="2776" spans="1:10">
      <c r="A2776">
        <v>8</v>
      </c>
      <c r="B2776">
        <v>-91.165000000000006</v>
      </c>
      <c r="C2776">
        <v>4059</v>
      </c>
      <c r="D2776">
        <v>800000</v>
      </c>
      <c r="E2776">
        <v>566</v>
      </c>
      <c r="F2776" s="3">
        <v>543.73140960364503</v>
      </c>
    </row>
    <row r="2777" spans="1:10">
      <c r="A2777">
        <v>9</v>
      </c>
      <c r="B2777">
        <v>-91.049000000000007</v>
      </c>
      <c r="C2777">
        <v>4059</v>
      </c>
      <c r="D2777">
        <v>800000</v>
      </c>
      <c r="E2777">
        <v>531</v>
      </c>
      <c r="F2777" s="3">
        <v>557.0517630592102</v>
      </c>
    </row>
    <row r="2778" spans="1:10">
      <c r="A2778">
        <v>10</v>
      </c>
      <c r="B2778">
        <v>-90.933999999999997</v>
      </c>
      <c r="C2778">
        <v>4059</v>
      </c>
      <c r="D2778">
        <v>800000</v>
      </c>
      <c r="E2778">
        <v>591</v>
      </c>
      <c r="F2778" s="3">
        <v>574.28537900033052</v>
      </c>
    </row>
    <row r="2779" spans="1:10">
      <c r="A2779">
        <v>11</v>
      </c>
      <c r="B2779">
        <v>-90.823999999999998</v>
      </c>
      <c r="C2779">
        <v>4059</v>
      </c>
      <c r="D2779">
        <v>800000</v>
      </c>
      <c r="E2779">
        <v>599</v>
      </c>
      <c r="F2779" s="3">
        <v>594.75247408582777</v>
      </c>
    </row>
    <row r="2780" spans="1:10">
      <c r="A2780">
        <v>12</v>
      </c>
      <c r="B2780">
        <v>-90.709000000000003</v>
      </c>
      <c r="C2780">
        <v>4059</v>
      </c>
      <c r="D2780">
        <v>800000</v>
      </c>
      <c r="E2780">
        <v>656</v>
      </c>
      <c r="F2780" s="3">
        <v>619.88425710835747</v>
      </c>
    </row>
    <row r="2781" spans="1:10">
      <c r="A2781">
        <v>13</v>
      </c>
      <c r="B2781">
        <v>-90.594999999999999</v>
      </c>
      <c r="C2781">
        <v>4059</v>
      </c>
      <c r="D2781">
        <v>800000</v>
      </c>
      <c r="E2781">
        <v>661</v>
      </c>
      <c r="F2781" s="3">
        <v>647.27458003652009</v>
      </c>
    </row>
    <row r="2782" spans="1:10">
      <c r="A2782">
        <v>14</v>
      </c>
      <c r="B2782">
        <v>-90.486999999999995</v>
      </c>
      <c r="C2782">
        <v>4059</v>
      </c>
      <c r="D2782">
        <v>800000</v>
      </c>
      <c r="E2782">
        <v>639</v>
      </c>
      <c r="F2782" s="3">
        <v>673.54154044242034</v>
      </c>
    </row>
    <row r="2783" spans="1:10">
      <c r="A2783">
        <v>15</v>
      </c>
      <c r="B2783">
        <v>-90.372</v>
      </c>
      <c r="C2783">
        <v>4059</v>
      </c>
      <c r="D2783">
        <v>800000</v>
      </c>
      <c r="E2783">
        <v>676</v>
      </c>
      <c r="F2783" s="3">
        <v>699.14803481286935</v>
      </c>
    </row>
    <row r="2784" spans="1:10">
      <c r="A2784">
        <v>16</v>
      </c>
      <c r="B2784">
        <v>-90.256</v>
      </c>
      <c r="C2784">
        <v>4059</v>
      </c>
      <c r="D2784">
        <v>800000</v>
      </c>
      <c r="E2784">
        <v>717</v>
      </c>
      <c r="F2784" s="3">
        <v>719.51531545942692</v>
      </c>
    </row>
    <row r="2785" spans="1:6">
      <c r="A2785">
        <v>17</v>
      </c>
      <c r="B2785">
        <v>-90.14</v>
      </c>
      <c r="C2785">
        <v>4059</v>
      </c>
      <c r="D2785">
        <v>800000</v>
      </c>
      <c r="E2785">
        <v>749</v>
      </c>
      <c r="F2785" s="3">
        <v>731.81634375916155</v>
      </c>
    </row>
    <row r="2786" spans="1:6">
      <c r="A2786">
        <v>18</v>
      </c>
      <c r="B2786">
        <v>-90.025000000000006</v>
      </c>
      <c r="C2786">
        <v>4059</v>
      </c>
      <c r="D2786">
        <v>800000</v>
      </c>
      <c r="E2786">
        <v>731</v>
      </c>
      <c r="F2786" s="3">
        <v>734.6084838182569</v>
      </c>
    </row>
    <row r="2787" spans="1:6">
      <c r="A2787">
        <v>19</v>
      </c>
      <c r="B2787">
        <v>-89.918999999999997</v>
      </c>
      <c r="C2787">
        <v>4059</v>
      </c>
      <c r="D2787">
        <v>800000</v>
      </c>
      <c r="E2787">
        <v>710</v>
      </c>
      <c r="F2787" s="3">
        <v>728.8957565797017</v>
      </c>
    </row>
    <row r="2788" spans="1:6">
      <c r="A2788">
        <v>20</v>
      </c>
      <c r="B2788">
        <v>-89.805999999999997</v>
      </c>
      <c r="C2788">
        <v>4059</v>
      </c>
      <c r="D2788">
        <v>800000</v>
      </c>
      <c r="E2788">
        <v>751</v>
      </c>
      <c r="F2788" s="3">
        <v>715.34916402685576</v>
      </c>
    </row>
    <row r="2789" spans="1:6">
      <c r="A2789">
        <v>21</v>
      </c>
      <c r="B2789">
        <v>-89.691000000000003</v>
      </c>
      <c r="C2789">
        <v>4059</v>
      </c>
      <c r="D2789">
        <v>800000</v>
      </c>
      <c r="E2789">
        <v>719</v>
      </c>
      <c r="F2789" s="3">
        <v>696.06665579299533</v>
      </c>
    </row>
    <row r="2790" spans="1:6">
      <c r="A2790">
        <v>22</v>
      </c>
      <c r="B2790">
        <v>-89.576999999999998</v>
      </c>
      <c r="C2790">
        <v>4059</v>
      </c>
      <c r="D2790">
        <v>800000</v>
      </c>
      <c r="E2790">
        <v>662</v>
      </c>
      <c r="F2790" s="3">
        <v>674.41301004884076</v>
      </c>
    </row>
    <row r="2791" spans="1:6">
      <c r="A2791">
        <v>23</v>
      </c>
      <c r="B2791">
        <v>-89.457999999999998</v>
      </c>
      <c r="C2791">
        <v>4059</v>
      </c>
      <c r="D2791">
        <v>800000</v>
      </c>
      <c r="E2791">
        <v>641</v>
      </c>
      <c r="F2791" s="3">
        <v>652.13824065552478</v>
      </c>
    </row>
    <row r="2792" spans="1:6">
      <c r="A2792">
        <v>24</v>
      </c>
      <c r="B2792">
        <v>-89.341999999999999</v>
      </c>
      <c r="C2792">
        <v>4059</v>
      </c>
      <c r="D2792">
        <v>800000</v>
      </c>
      <c r="E2792">
        <v>634</v>
      </c>
      <c r="F2792" s="3">
        <v>633.04844125711895</v>
      </c>
    </row>
    <row r="2793" spans="1:6">
      <c r="A2793">
        <v>25</v>
      </c>
      <c r="B2793">
        <v>-89.234999999999999</v>
      </c>
      <c r="C2793">
        <v>4059</v>
      </c>
      <c r="D2793">
        <v>800000</v>
      </c>
      <c r="E2793">
        <v>606</v>
      </c>
      <c r="F2793" s="3">
        <v>618.90847445042061</v>
      </c>
    </row>
    <row r="2794" spans="1:6">
      <c r="A2794">
        <v>26</v>
      </c>
      <c r="B2794">
        <v>-89.13</v>
      </c>
      <c r="C2794">
        <v>4059</v>
      </c>
      <c r="D2794">
        <v>800000</v>
      </c>
      <c r="E2794">
        <v>591</v>
      </c>
      <c r="F2794" s="3">
        <v>608.61998803143172</v>
      </c>
    </row>
    <row r="2795" spans="1:6">
      <c r="A2795">
        <v>27</v>
      </c>
      <c r="B2795">
        <v>-89.016000000000005</v>
      </c>
      <c r="C2795">
        <v>4059</v>
      </c>
      <c r="D2795">
        <v>800000</v>
      </c>
      <c r="E2795">
        <v>621</v>
      </c>
      <c r="F2795" s="3">
        <v>601.26072242226519</v>
      </c>
    </row>
    <row r="2796" spans="1:6">
      <c r="A2796">
        <v>28</v>
      </c>
      <c r="B2796">
        <v>-88.896000000000001</v>
      </c>
      <c r="C2796">
        <v>4059</v>
      </c>
      <c r="D2796">
        <v>800000</v>
      </c>
      <c r="E2796">
        <v>598</v>
      </c>
      <c r="F2796" s="3">
        <v>597.12027221704284</v>
      </c>
    </row>
    <row r="2797" spans="1:6">
      <c r="A2797">
        <v>29</v>
      </c>
      <c r="B2797">
        <v>-88.790999999999997</v>
      </c>
      <c r="C2797">
        <v>4059</v>
      </c>
      <c r="D2797">
        <v>800000</v>
      </c>
      <c r="E2797">
        <v>581</v>
      </c>
      <c r="F2797" s="3">
        <v>595.81759321653669</v>
      </c>
    </row>
    <row r="2798" spans="1:6">
      <c r="A2798">
        <v>30</v>
      </c>
      <c r="B2798">
        <v>-88.671999999999997</v>
      </c>
      <c r="C2798">
        <v>4059</v>
      </c>
      <c r="D2798">
        <v>800000</v>
      </c>
      <c r="E2798">
        <v>594</v>
      </c>
      <c r="F2798" s="3">
        <v>596.17141651855957</v>
      </c>
    </row>
    <row r="2799" spans="1:6">
      <c r="A2799">
        <v>31</v>
      </c>
      <c r="B2799">
        <v>-88.56</v>
      </c>
      <c r="C2799">
        <v>4059</v>
      </c>
      <c r="D2799">
        <v>800000</v>
      </c>
      <c r="E2799">
        <v>618</v>
      </c>
      <c r="F2799" s="3">
        <v>597.66647823457504</v>
      </c>
    </row>
    <row r="2800" spans="1:6">
      <c r="A2800">
        <v>32</v>
      </c>
      <c r="B2800">
        <v>-88.451999999999998</v>
      </c>
      <c r="C2800">
        <v>4059</v>
      </c>
      <c r="D2800">
        <v>800000</v>
      </c>
      <c r="E2800">
        <v>698</v>
      </c>
      <c r="F2800" s="3"/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246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234</v>
      </c>
    </row>
    <row r="2810" spans="1:1">
      <c r="A2810" t="s">
        <v>247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123</v>
      </c>
      <c r="B2818" t="s">
        <v>102</v>
      </c>
      <c r="C2818" t="s">
        <v>105</v>
      </c>
      <c r="D2818" t="s">
        <v>122</v>
      </c>
      <c r="E2818" t="s">
        <v>121</v>
      </c>
      <c r="F2818" t="s">
        <v>142</v>
      </c>
    </row>
    <row r="2819" spans="1:10">
      <c r="A2819">
        <v>1</v>
      </c>
      <c r="B2819">
        <v>-91.947999999999993</v>
      </c>
      <c r="C2819">
        <v>4027</v>
      </c>
      <c r="D2819">
        <v>800000</v>
      </c>
      <c r="E2819">
        <v>475</v>
      </c>
      <c r="J2819" t="s">
        <v>259</v>
      </c>
    </row>
    <row r="2820" spans="1:10">
      <c r="A2820">
        <v>2</v>
      </c>
      <c r="B2820">
        <v>-91.838999999999999</v>
      </c>
      <c r="C2820">
        <v>4027</v>
      </c>
      <c r="D2820">
        <v>800000</v>
      </c>
      <c r="E2820">
        <v>468</v>
      </c>
    </row>
    <row r="2821" spans="1:10">
      <c r="A2821">
        <v>3</v>
      </c>
      <c r="B2821">
        <v>-91.724000000000004</v>
      </c>
      <c r="C2821">
        <v>4027</v>
      </c>
      <c r="D2821">
        <v>800000</v>
      </c>
      <c r="E2821">
        <v>458</v>
      </c>
    </row>
    <row r="2822" spans="1:10">
      <c r="A2822">
        <v>4</v>
      </c>
      <c r="B2822">
        <v>-91.611999999999995</v>
      </c>
      <c r="C2822">
        <v>4027</v>
      </c>
      <c r="D2822">
        <v>800000</v>
      </c>
      <c r="E2822">
        <v>476</v>
      </c>
      <c r="F2822" s="3"/>
    </row>
    <row r="2823" spans="1:10">
      <c r="A2823">
        <v>5</v>
      </c>
      <c r="B2823">
        <v>-91.5</v>
      </c>
      <c r="C2823">
        <v>4027</v>
      </c>
      <c r="D2823">
        <v>800000</v>
      </c>
      <c r="E2823">
        <v>522</v>
      </c>
      <c r="F2823" s="3"/>
    </row>
    <row r="2824" spans="1:10">
      <c r="A2824">
        <v>6</v>
      </c>
      <c r="B2824">
        <v>-91.394000000000005</v>
      </c>
      <c r="C2824">
        <v>4027</v>
      </c>
      <c r="D2824">
        <v>800000</v>
      </c>
      <c r="E2824">
        <v>565</v>
      </c>
      <c r="F2824" s="3">
        <v>529.90339977596705</v>
      </c>
    </row>
    <row r="2825" spans="1:10">
      <c r="A2825">
        <v>7</v>
      </c>
      <c r="B2825">
        <v>-91.281000000000006</v>
      </c>
      <c r="C2825">
        <v>4027</v>
      </c>
      <c r="D2825">
        <v>800000</v>
      </c>
      <c r="E2825">
        <v>498</v>
      </c>
      <c r="F2825" s="3">
        <v>533.58307127451747</v>
      </c>
    </row>
    <row r="2826" spans="1:10">
      <c r="A2826">
        <v>8</v>
      </c>
      <c r="B2826">
        <v>-91.165000000000006</v>
      </c>
      <c r="C2826">
        <v>4027</v>
      </c>
      <c r="D2826">
        <v>800000</v>
      </c>
      <c r="E2826">
        <v>575</v>
      </c>
      <c r="F2826" s="3">
        <v>538.94209079334405</v>
      </c>
    </row>
    <row r="2827" spans="1:10">
      <c r="A2827">
        <v>9</v>
      </c>
      <c r="B2827">
        <v>-91.049000000000007</v>
      </c>
      <c r="C2827">
        <v>4027</v>
      </c>
      <c r="D2827">
        <v>800000</v>
      </c>
      <c r="E2827">
        <v>520</v>
      </c>
      <c r="F2827" s="3">
        <v>547.00346029441471</v>
      </c>
    </row>
    <row r="2828" spans="1:10">
      <c r="A2828">
        <v>10</v>
      </c>
      <c r="B2828">
        <v>-90.933999999999997</v>
      </c>
      <c r="C2828">
        <v>4027</v>
      </c>
      <c r="D2828">
        <v>800000</v>
      </c>
      <c r="E2828">
        <v>580</v>
      </c>
      <c r="F2828" s="3">
        <v>559.03938385324841</v>
      </c>
    </row>
    <row r="2829" spans="1:10">
      <c r="A2829">
        <v>11</v>
      </c>
      <c r="B2829">
        <v>-90.823999999999998</v>
      </c>
      <c r="C2829">
        <v>4027</v>
      </c>
      <c r="D2829">
        <v>800000</v>
      </c>
      <c r="E2829">
        <v>550</v>
      </c>
      <c r="F2829" s="3">
        <v>575.58336630889551</v>
      </c>
    </row>
    <row r="2830" spans="1:10">
      <c r="A2830">
        <v>12</v>
      </c>
      <c r="B2830">
        <v>-90.709000000000003</v>
      </c>
      <c r="C2830">
        <v>4027</v>
      </c>
      <c r="D2830">
        <v>800000</v>
      </c>
      <c r="E2830">
        <v>581</v>
      </c>
      <c r="F2830" s="3">
        <v>598.96086295018836</v>
      </c>
    </row>
    <row r="2831" spans="1:10">
      <c r="A2831">
        <v>13</v>
      </c>
      <c r="B2831">
        <v>-90.594999999999999</v>
      </c>
      <c r="C2831">
        <v>4027</v>
      </c>
      <c r="D2831">
        <v>800000</v>
      </c>
      <c r="E2831">
        <v>637</v>
      </c>
      <c r="F2831" s="3">
        <v>627.96299078973982</v>
      </c>
    </row>
    <row r="2832" spans="1:10">
      <c r="A2832">
        <v>14</v>
      </c>
      <c r="B2832">
        <v>-90.486999999999995</v>
      </c>
      <c r="C2832">
        <v>4027</v>
      </c>
      <c r="D2832">
        <v>800000</v>
      </c>
      <c r="E2832">
        <v>673</v>
      </c>
      <c r="F2832" s="3">
        <v>659.01792306516165</v>
      </c>
    </row>
    <row r="2833" spans="1:6">
      <c r="A2833">
        <v>15</v>
      </c>
      <c r="B2833">
        <v>-90.372</v>
      </c>
      <c r="C2833">
        <v>4027</v>
      </c>
      <c r="D2833">
        <v>800000</v>
      </c>
      <c r="E2833">
        <v>733</v>
      </c>
      <c r="F2833" s="3">
        <v>692.30618519101222</v>
      </c>
    </row>
    <row r="2834" spans="1:6">
      <c r="A2834">
        <v>16</v>
      </c>
      <c r="B2834">
        <v>-90.256</v>
      </c>
      <c r="C2834">
        <v>4027</v>
      </c>
      <c r="D2834">
        <v>800000</v>
      </c>
      <c r="E2834">
        <v>699</v>
      </c>
      <c r="F2834" s="3">
        <v>721.10341553272076</v>
      </c>
    </row>
    <row r="2835" spans="1:6">
      <c r="A2835">
        <v>17</v>
      </c>
      <c r="B2835">
        <v>-90.14</v>
      </c>
      <c r="C2835">
        <v>4027</v>
      </c>
      <c r="D2835">
        <v>800000</v>
      </c>
      <c r="E2835">
        <v>728</v>
      </c>
      <c r="F2835" s="3">
        <v>739.97282257041684</v>
      </c>
    </row>
    <row r="2836" spans="1:6">
      <c r="A2836">
        <v>18</v>
      </c>
      <c r="B2836">
        <v>-90.025000000000006</v>
      </c>
      <c r="C2836">
        <v>4027</v>
      </c>
      <c r="D2836">
        <v>800000</v>
      </c>
      <c r="E2836">
        <v>752</v>
      </c>
      <c r="F2836" s="3">
        <v>745.39759474626089</v>
      </c>
    </row>
    <row r="2837" spans="1:6">
      <c r="A2837">
        <v>19</v>
      </c>
      <c r="B2837">
        <v>-89.918999999999997</v>
      </c>
      <c r="C2837">
        <v>4027</v>
      </c>
      <c r="D2837">
        <v>800000</v>
      </c>
      <c r="E2837">
        <v>724</v>
      </c>
      <c r="F2837" s="3">
        <v>738.02194631322845</v>
      </c>
    </row>
    <row r="2838" spans="1:6">
      <c r="A2838">
        <v>20</v>
      </c>
      <c r="B2838">
        <v>-89.805999999999997</v>
      </c>
      <c r="C2838">
        <v>4027</v>
      </c>
      <c r="D2838">
        <v>800000</v>
      </c>
      <c r="E2838">
        <v>690</v>
      </c>
      <c r="F2838" s="3">
        <v>719.04865484425432</v>
      </c>
    </row>
    <row r="2839" spans="1:6">
      <c r="A2839">
        <v>21</v>
      </c>
      <c r="B2839">
        <v>-89.691000000000003</v>
      </c>
      <c r="C2839">
        <v>4027</v>
      </c>
      <c r="D2839">
        <v>800000</v>
      </c>
      <c r="E2839">
        <v>723</v>
      </c>
      <c r="F2839" s="3">
        <v>692.16548111578538</v>
      </c>
    </row>
    <row r="2840" spans="1:6">
      <c r="A2840">
        <v>22</v>
      </c>
      <c r="B2840">
        <v>-89.576999999999998</v>
      </c>
      <c r="C2840">
        <v>4027</v>
      </c>
      <c r="D2840">
        <v>800000</v>
      </c>
      <c r="E2840">
        <v>689</v>
      </c>
      <c r="F2840" s="3">
        <v>663.06902719397215</v>
      </c>
    </row>
    <row r="2841" spans="1:6">
      <c r="A2841">
        <v>23</v>
      </c>
      <c r="B2841">
        <v>-89.457999999999998</v>
      </c>
      <c r="C2841">
        <v>4027</v>
      </c>
      <c r="D2841">
        <v>800000</v>
      </c>
      <c r="E2841">
        <v>644</v>
      </c>
      <c r="F2841" s="3">
        <v>634.9473764766858</v>
      </c>
    </row>
    <row r="2842" spans="1:6">
      <c r="A2842">
        <v>24</v>
      </c>
      <c r="B2842">
        <v>-89.341999999999999</v>
      </c>
      <c r="C2842">
        <v>4027</v>
      </c>
      <c r="D2842">
        <v>800000</v>
      </c>
      <c r="E2842">
        <v>609</v>
      </c>
      <c r="F2842" s="3">
        <v>612.83499789119583</v>
      </c>
    </row>
    <row r="2843" spans="1:6">
      <c r="A2843">
        <v>25</v>
      </c>
      <c r="B2843">
        <v>-89.234999999999999</v>
      </c>
      <c r="C2843">
        <v>4027</v>
      </c>
      <c r="D2843">
        <v>800000</v>
      </c>
      <c r="E2843">
        <v>590</v>
      </c>
      <c r="F2843" s="3">
        <v>598.07754071352895</v>
      </c>
    </row>
    <row r="2844" spans="1:6">
      <c r="A2844">
        <v>26</v>
      </c>
      <c r="B2844">
        <v>-89.13</v>
      </c>
      <c r="C2844">
        <v>4027</v>
      </c>
      <c r="D2844">
        <v>800000</v>
      </c>
      <c r="E2844">
        <v>556</v>
      </c>
      <c r="F2844" s="3">
        <v>588.58199257191336</v>
      </c>
    </row>
    <row r="2845" spans="1:6">
      <c r="A2845">
        <v>27</v>
      </c>
      <c r="B2845">
        <v>-89.016000000000005</v>
      </c>
      <c r="C2845">
        <v>4027</v>
      </c>
      <c r="D2845">
        <v>800000</v>
      </c>
      <c r="E2845">
        <v>578</v>
      </c>
      <c r="F2845" s="3">
        <v>582.81792779873081</v>
      </c>
    </row>
    <row r="2846" spans="1:6">
      <c r="A2846">
        <v>28</v>
      </c>
      <c r="B2846">
        <v>-88.896000000000001</v>
      </c>
      <c r="C2846">
        <v>4027</v>
      </c>
      <c r="D2846">
        <v>800000</v>
      </c>
      <c r="E2846">
        <v>565</v>
      </c>
      <c r="F2846" s="3">
        <v>580.38554742788392</v>
      </c>
    </row>
    <row r="2847" spans="1:6">
      <c r="A2847">
        <v>29</v>
      </c>
      <c r="B2847">
        <v>-88.790999999999997</v>
      </c>
      <c r="C2847">
        <v>4027</v>
      </c>
      <c r="D2847">
        <v>800000</v>
      </c>
      <c r="E2847">
        <v>590</v>
      </c>
      <c r="F2847" s="3">
        <v>580.20194656552871</v>
      </c>
    </row>
    <row r="2848" spans="1:6">
      <c r="A2848">
        <v>30</v>
      </c>
      <c r="B2848">
        <v>-88.671999999999997</v>
      </c>
      <c r="C2848">
        <v>4027</v>
      </c>
      <c r="D2848">
        <v>800000</v>
      </c>
      <c r="E2848">
        <v>601</v>
      </c>
      <c r="F2848" s="3">
        <v>581.24457661079964</v>
      </c>
    </row>
    <row r="2849" spans="1:6">
      <c r="A2849">
        <v>31</v>
      </c>
      <c r="B2849">
        <v>-88.56</v>
      </c>
      <c r="C2849">
        <v>4027</v>
      </c>
      <c r="D2849">
        <v>800000</v>
      </c>
      <c r="E2849">
        <v>595</v>
      </c>
      <c r="F2849" s="3">
        <v>582.86584581014051</v>
      </c>
    </row>
    <row r="2850" spans="1:6">
      <c r="A2850">
        <v>32</v>
      </c>
      <c r="B2850">
        <v>-88.451999999999998</v>
      </c>
      <c r="C2850">
        <v>4027</v>
      </c>
      <c r="D2850">
        <v>800000</v>
      </c>
      <c r="E2850">
        <v>635</v>
      </c>
      <c r="F2850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67"/>
  <sheetViews>
    <sheetView topLeftCell="AI1" zoomScale="70" zoomScaleNormal="70" workbookViewId="0">
      <selection activeCell="AX4" sqref="AX4"/>
    </sheetView>
  </sheetViews>
  <sheetFormatPr defaultRowHeight="15"/>
  <sheetData>
    <row r="1" spans="1:45">
      <c r="AE1" t="s">
        <v>206</v>
      </c>
      <c r="AF1">
        <v>0</v>
      </c>
      <c r="AH1" s="1" t="s">
        <v>197</v>
      </c>
      <c r="AI1" s="6">
        <v>-90.081000000000003</v>
      </c>
      <c r="AJ1" t="s">
        <v>198</v>
      </c>
      <c r="AO1" t="s">
        <v>199</v>
      </c>
      <c r="AP1">
        <v>1.6610432029258899</v>
      </c>
      <c r="AQ1" t="s">
        <v>200</v>
      </c>
    </row>
    <row r="2" spans="1:45">
      <c r="AH2" s="1" t="s">
        <v>201</v>
      </c>
      <c r="AI2" s="6">
        <v>-90.263000000000005</v>
      </c>
      <c r="AJ2" t="s">
        <v>198</v>
      </c>
      <c r="AO2" t="s">
        <v>202</v>
      </c>
      <c r="AP2">
        <v>0.16532573512761714</v>
      </c>
      <c r="AQ2" t="s">
        <v>203</v>
      </c>
    </row>
    <row r="3" spans="1:45">
      <c r="AH3" s="1" t="s">
        <v>204</v>
      </c>
      <c r="AI3" s="6">
        <f>1/3*(AI1+2*AI2)</f>
        <v>-90.202333333333343</v>
      </c>
    </row>
    <row r="4" spans="1:45">
      <c r="AH4" s="1" t="s">
        <v>205</v>
      </c>
      <c r="AI4" s="6">
        <f>1/3*(2*AI1+AI2)</f>
        <v>-90.141666666666666</v>
      </c>
    </row>
    <row r="5" spans="1:45">
      <c r="AH5" s="1"/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207</v>
      </c>
      <c r="AH7" s="7" t="s">
        <v>208</v>
      </c>
      <c r="AI7" s="7" t="s">
        <v>209</v>
      </c>
      <c r="AJ7" s="8" t="s">
        <v>102</v>
      </c>
      <c r="AK7" s="8" t="s">
        <v>210</v>
      </c>
      <c r="AL7" s="8" t="s">
        <v>146</v>
      </c>
      <c r="AM7" s="8" t="s">
        <v>211</v>
      </c>
      <c r="AN7" s="8" t="s">
        <v>212</v>
      </c>
      <c r="AO7" s="8" t="s">
        <v>213</v>
      </c>
      <c r="AP7" s="7" t="s">
        <v>214</v>
      </c>
      <c r="AQ7" s="7" t="s">
        <v>215</v>
      </c>
      <c r="AR7" s="7" t="s">
        <v>202</v>
      </c>
      <c r="AS7" s="7" t="s">
        <v>216</v>
      </c>
    </row>
    <row r="8" spans="1:45">
      <c r="A8">
        <f>Strains!A2</f>
        <v>1</v>
      </c>
      <c r="B8">
        <f>Strains!B2</f>
        <v>1</v>
      </c>
      <c r="C8">
        <f>Strains!C2</f>
        <v>980051</v>
      </c>
      <c r="D8">
        <f>Strains!D2</f>
        <v>41643.565808101848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-22.95</v>
      </c>
      <c r="K8">
        <f>Strains!K2</f>
        <v>-23.742999999999999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3922</v>
      </c>
      <c r="R8">
        <f>Strains!R2</f>
        <v>840</v>
      </c>
      <c r="S8">
        <f>Strains!S2</f>
        <v>391</v>
      </c>
      <c r="T8">
        <f>Strains!T2</f>
        <v>3.2995952591479072</v>
      </c>
      <c r="U8">
        <f>Strains!U2</f>
        <v>0.22570296122502193</v>
      </c>
      <c r="V8">
        <f>Strains!V2</f>
        <v>-90.385749361863759</v>
      </c>
      <c r="W8">
        <f>Strains!W2</f>
        <v>2.7890617507090279E-2</v>
      </c>
      <c r="X8">
        <f>Strains!X2</f>
        <v>0.89443671994292484</v>
      </c>
      <c r="Y8">
        <f>Strains!Y2</f>
        <v>8.5734955611192099E-2</v>
      </c>
      <c r="Z8">
        <f>Strains!Z2</f>
        <v>5.9945314701272672</v>
      </c>
      <c r="AA8">
        <f>Strains!AA2</f>
        <v>0.26978720372067561</v>
      </c>
      <c r="AB8">
        <f>Strains!AB2</f>
        <v>0.46681891103355777</v>
      </c>
      <c r="AC8">
        <f>Strains!AC2</f>
        <v>0.11391750180433879</v>
      </c>
      <c r="AD8">
        <f>Strains!AD2</f>
        <v>1.1448852520795534</v>
      </c>
      <c r="AG8" s="1" t="s">
        <v>201</v>
      </c>
      <c r="AH8" s="1">
        <v>0.15</v>
      </c>
      <c r="AI8" s="1">
        <f>-L8</f>
        <v>-24</v>
      </c>
      <c r="AJ8" s="9">
        <f>V8</f>
        <v>-90.385749361863759</v>
      </c>
      <c r="AK8" s="9">
        <f>W8</f>
        <v>2.7890617507090279E-2</v>
      </c>
      <c r="AL8" s="9">
        <f>X8</f>
        <v>0.89443671994292484</v>
      </c>
      <c r="AM8" s="9">
        <f>Y8</f>
        <v>8.5734955611192099E-2</v>
      </c>
      <c r="AN8">
        <f t="shared" ref="AN8" si="0">ABS(lambda/2/SIN(RADIANS(AJ8-phi0)/2))</f>
        <v>1.1689270371895217</v>
      </c>
      <c r="AO8">
        <f t="shared" ref="AO8" si="1">ABS(lambda/2/SIN(RADIANS(AJ8+AK8-phi0)/2))-AN8</f>
        <v>2.8188621404146019E-4</v>
      </c>
      <c r="AP8" s="10">
        <f>(AN8-AS8)/AS8*1000000</f>
        <v>-1061.5102235405595</v>
      </c>
      <c r="AQ8" s="10">
        <f>(SIN(RADIANS(AR8/2))/SIN(RADIANS((AJ8+AK8)/2))-1)*1000000-AP8</f>
        <v>238.52318238764792</v>
      </c>
      <c r="AR8" s="9">
        <f>VLOOKUP(AG8,$AH$1:$AI$4,2,FALSE)</f>
        <v>-90.263000000000005</v>
      </c>
      <c r="AS8">
        <f t="shared" ref="AS8" si="2">ABS(lambda/2/SIN(RADIANS(AR8-phi0)/2))</f>
        <v>1.1701691837413353</v>
      </c>
    </row>
    <row r="9" spans="1:45">
      <c r="A9">
        <f>Strains!A3</f>
        <v>2</v>
      </c>
      <c r="B9">
        <f>Strains!B3</f>
        <v>2</v>
      </c>
      <c r="C9">
        <f>Strains!C3</f>
        <v>980051</v>
      </c>
      <c r="D9">
        <f>Strains!D3</f>
        <v>41643.611388888887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-22.95</v>
      </c>
      <c r="K9">
        <f>Strains!K3</f>
        <v>-23.358000000000001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3906</v>
      </c>
      <c r="R9">
        <f>Strains!R3</f>
        <v>813</v>
      </c>
      <c r="S9">
        <f>Strains!S3</f>
        <v>413</v>
      </c>
      <c r="T9">
        <f>Strains!T3</f>
        <v>3.1440909253281628</v>
      </c>
      <c r="U9">
        <f>Strains!U3</f>
        <v>0.2645339411515028</v>
      </c>
      <c r="V9">
        <f>Strains!V3</f>
        <v>-90.210145104251652</v>
      </c>
      <c r="W9">
        <f>Strains!W3</f>
        <v>3.8421456222843244E-2</v>
      </c>
      <c r="X9">
        <f>Strains!X3</f>
        <v>0.9771383915211066</v>
      </c>
      <c r="Y9">
        <f>Strains!Y3</f>
        <v>0.11329417312922013</v>
      </c>
      <c r="Z9">
        <f>Strains!Z3</f>
        <v>6.447830994523013</v>
      </c>
      <c r="AA9">
        <f>Strains!AA3</f>
        <v>0.28669245455134351</v>
      </c>
      <c r="AB9">
        <f>Strains!AB3</f>
        <v>0.55230718164294745</v>
      </c>
      <c r="AC9">
        <f>Strains!AC3</f>
        <v>0.12254575835656685</v>
      </c>
      <c r="AD9">
        <f>Strains!AD3</f>
        <v>1.3475071389751188</v>
      </c>
      <c r="AG9" s="1" t="s">
        <v>201</v>
      </c>
      <c r="AH9" s="1">
        <v>0.15</v>
      </c>
      <c r="AI9" s="1">
        <f t="shared" ref="AI9:AI50" si="3">-L9</f>
        <v>-16</v>
      </c>
      <c r="AJ9" s="9">
        <f t="shared" ref="AJ9:AJ50" si="4">V9</f>
        <v>-90.210145104251652</v>
      </c>
      <c r="AK9" s="9">
        <f t="shared" ref="AK9:AK50" si="5">W9</f>
        <v>3.8421456222843244E-2</v>
      </c>
      <c r="AL9" s="9">
        <f t="shared" ref="AL9:AL50" si="6">X9</f>
        <v>0.9771383915211066</v>
      </c>
      <c r="AM9" s="9">
        <f t="shared" ref="AM9:AM50" si="7">Y9</f>
        <v>0.11329417312922013</v>
      </c>
      <c r="AN9">
        <f t="shared" ref="AN9:AN50" si="8">ABS(lambda/2/SIN(RADIANS(AJ9-phi0)/2))</f>
        <v>1.1707052696175448</v>
      </c>
      <c r="AO9">
        <f t="shared" ref="AO9:AO50" si="9">ABS(lambda/2/SIN(RADIANS(AJ9+AK9-phi0)/2))-AN9</f>
        <v>3.9015817420318122E-4</v>
      </c>
      <c r="AP9" s="10">
        <f t="shared" ref="AP9:AP50" si="10">(AN9-AS9)/AS9*1000000</f>
        <v>458.126810770698</v>
      </c>
      <c r="AQ9" s="10">
        <f t="shared" ref="AQ9:AQ50" si="11">(SIN(RADIANS(AR9/2))/SIN(RADIANS((AJ9+AK9)/2))-1)*1000000-AP9</f>
        <v>335.70854247925178</v>
      </c>
      <c r="AR9" s="9">
        <f t="shared" ref="AR9:AR50" si="12">VLOOKUP(AG9,$AH$1:$AI$4,2,FALSE)</f>
        <v>-90.263000000000005</v>
      </c>
      <c r="AS9">
        <f t="shared" ref="AS9:AS50" si="13">ABS(lambda/2/SIN(RADIANS(AR9-phi0)/2))</f>
        <v>1.1701691837413353</v>
      </c>
    </row>
    <row r="10" spans="1:45">
      <c r="A10">
        <f>Strains!A4</f>
        <v>3</v>
      </c>
      <c r="B10">
        <f>Strains!B4</f>
        <v>3</v>
      </c>
      <c r="C10">
        <f>Strains!C4</f>
        <v>980051</v>
      </c>
      <c r="D10">
        <f>Strains!D4</f>
        <v>41643.656693055556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-22.95</v>
      </c>
      <c r="K10">
        <f>Strains!K4</f>
        <v>-23.277999999999999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3915</v>
      </c>
      <c r="R10">
        <f>Strains!R4</f>
        <v>838</v>
      </c>
      <c r="S10">
        <f>Strains!S4</f>
        <v>411</v>
      </c>
      <c r="T10">
        <f>Strains!T4</f>
        <v>2.894915531654918</v>
      </c>
      <c r="U10">
        <f>Strains!U4</f>
        <v>0.19300860635389425</v>
      </c>
      <c r="V10">
        <f>Strains!V4</f>
        <v>-90.148934118816697</v>
      </c>
      <c r="W10">
        <f>Strains!W4</f>
        <v>2.7287953160783977E-2</v>
      </c>
      <c r="X10">
        <f>Strains!X4</f>
        <v>0.87031188634895285</v>
      </c>
      <c r="Y10">
        <f>Strains!Y4</f>
        <v>7.5408809466494447E-2</v>
      </c>
      <c r="Z10">
        <f>Strains!Z4</f>
        <v>6.0091500815520691</v>
      </c>
      <c r="AA10">
        <f>Strains!AA4</f>
        <v>0.16899383016813907</v>
      </c>
      <c r="AB10">
        <f>Strains!AB4</f>
        <v>0.41498489088605151</v>
      </c>
      <c r="AC10">
        <f>Strains!AC4</f>
        <v>7.9475336623447648E-2</v>
      </c>
      <c r="AD10">
        <f>Strains!AD4</f>
        <v>1.0864751259241063</v>
      </c>
      <c r="AG10" s="1" t="s">
        <v>201</v>
      </c>
      <c r="AH10" s="1">
        <v>0.15</v>
      </c>
      <c r="AI10" s="1">
        <f t="shared" si="3"/>
        <v>-15</v>
      </c>
      <c r="AJ10" s="9">
        <f t="shared" si="4"/>
        <v>-90.148934118816697</v>
      </c>
      <c r="AK10" s="9">
        <f t="shared" si="5"/>
        <v>2.7287953160783977E-2</v>
      </c>
      <c r="AL10" s="9">
        <f t="shared" si="6"/>
        <v>0.87031188634895285</v>
      </c>
      <c r="AM10" s="9">
        <f t="shared" si="7"/>
        <v>7.5408809466494447E-2</v>
      </c>
      <c r="AN10">
        <f t="shared" si="8"/>
        <v>1.1713270336405777</v>
      </c>
      <c r="AO10">
        <f t="shared" si="9"/>
        <v>2.7750403643289623E-4</v>
      </c>
      <c r="AP10" s="10">
        <f t="shared" si="10"/>
        <v>989.47221934220147</v>
      </c>
      <c r="AQ10" s="10">
        <f t="shared" si="11"/>
        <v>240.69536673665493</v>
      </c>
      <c r="AR10" s="9">
        <f t="shared" si="12"/>
        <v>-90.263000000000005</v>
      </c>
      <c r="AS10">
        <f t="shared" si="13"/>
        <v>1.1701691837413353</v>
      </c>
    </row>
    <row r="11" spans="1:45">
      <c r="A11">
        <f>Strains!A5</f>
        <v>4</v>
      </c>
      <c r="B11">
        <f>Strains!B5</f>
        <v>4</v>
      </c>
      <c r="C11">
        <f>Strains!C5</f>
        <v>980051</v>
      </c>
      <c r="D11">
        <f>Strains!D5</f>
        <v>41643.702098148147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-22.95</v>
      </c>
      <c r="K11">
        <f>Strains!K5</f>
        <v>-23.268999999999998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3906</v>
      </c>
      <c r="R11">
        <f>Strains!R5</f>
        <v>828</v>
      </c>
      <c r="S11">
        <f>Strains!S5</f>
        <v>407</v>
      </c>
      <c r="T11">
        <f>Strains!T5</f>
        <v>3.4583893698641188</v>
      </c>
      <c r="U11">
        <f>Strains!U5</f>
        <v>0.18453120044206306</v>
      </c>
      <c r="V11">
        <f>Strains!V5</f>
        <v>-90.047116592900124</v>
      </c>
      <c r="W11">
        <f>Strains!W5</f>
        <v>2.745498919439697E-2</v>
      </c>
      <c r="X11">
        <f>Strains!X5</f>
        <v>1.0709274233811525</v>
      </c>
      <c r="Y11">
        <f>Strains!Y5</f>
        <v>8.0204738012885787E-2</v>
      </c>
      <c r="Z11">
        <f>Strains!Z5</f>
        <v>7.3626295554250492</v>
      </c>
      <c r="AA11">
        <f>Strains!AA5</f>
        <v>0.18991107301485696</v>
      </c>
      <c r="AB11">
        <f>Strains!AB5</f>
        <v>0.43540419930736179</v>
      </c>
      <c r="AC11">
        <f>Strains!AC5</f>
        <v>8.4424178884125567E-2</v>
      </c>
      <c r="AD11">
        <f>Strains!AD5</f>
        <v>0.88146096088678849</v>
      </c>
      <c r="AG11" s="1" t="s">
        <v>201</v>
      </c>
      <c r="AH11" s="1">
        <v>0.15</v>
      </c>
      <c r="AI11" s="1">
        <f t="shared" si="3"/>
        <v>-14</v>
      </c>
      <c r="AJ11" s="9">
        <f t="shared" si="4"/>
        <v>-90.047116592900124</v>
      </c>
      <c r="AK11" s="9">
        <f t="shared" si="5"/>
        <v>2.745498919439697E-2</v>
      </c>
      <c r="AL11" s="9">
        <f t="shared" si="6"/>
        <v>1.0709274233811525</v>
      </c>
      <c r="AM11" s="9">
        <f t="shared" si="7"/>
        <v>8.0204738012885787E-2</v>
      </c>
      <c r="AN11">
        <f t="shared" si="8"/>
        <v>1.172363473321373</v>
      </c>
      <c r="AO11">
        <f t="shared" si="9"/>
        <v>2.7994746806236925E-4</v>
      </c>
      <c r="AP11" s="10">
        <f t="shared" si="10"/>
        <v>1875.1900242510587</v>
      </c>
      <c r="AQ11" s="10">
        <f t="shared" si="11"/>
        <v>245.35321699282986</v>
      </c>
      <c r="AR11" s="9">
        <f t="shared" si="12"/>
        <v>-90.263000000000005</v>
      </c>
      <c r="AS11">
        <f t="shared" si="13"/>
        <v>1.1701691837413353</v>
      </c>
    </row>
    <row r="12" spans="1:45">
      <c r="A12">
        <f>Strains!A6</f>
        <v>5</v>
      </c>
      <c r="B12">
        <f>Strains!B6</f>
        <v>5</v>
      </c>
      <c r="C12">
        <f>Strains!C6</f>
        <v>980051</v>
      </c>
      <c r="D12">
        <f>Strains!D6</f>
        <v>41643.747403819441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-22.95</v>
      </c>
      <c r="K12">
        <f>Strains!K6</f>
        <v>-23.196999999999999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3904</v>
      </c>
      <c r="R12">
        <f>Strains!R6</f>
        <v>816</v>
      </c>
      <c r="S12">
        <f>Strains!S6</f>
        <v>397</v>
      </c>
      <c r="T12">
        <f>Strains!T6</f>
        <v>2.8796956211388638</v>
      </c>
      <c r="U12">
        <f>Strains!U6</f>
        <v>0.22050494262324316</v>
      </c>
      <c r="V12">
        <f>Strains!V6</f>
        <v>-89.984710436456723</v>
      </c>
      <c r="W12">
        <f>Strains!W6</f>
        <v>3.4676452547835947E-2</v>
      </c>
      <c r="X12">
        <f>Strains!X6</f>
        <v>0.94549685142960449</v>
      </c>
      <c r="Y12">
        <f>Strains!Y6</f>
        <v>9.5574168676298435E-2</v>
      </c>
      <c r="Z12">
        <f>Strains!Z6</f>
        <v>6.7498001609309313</v>
      </c>
      <c r="AA12">
        <f>Strains!AA6</f>
        <v>0.18598732618093328</v>
      </c>
      <c r="AB12">
        <f>Strains!AB6</f>
        <v>0.30086683963232552</v>
      </c>
      <c r="AC12">
        <f>Strains!AC6</f>
        <v>9.3481582089204818E-2</v>
      </c>
      <c r="AD12">
        <f>Strains!AD6</f>
        <v>1.1854197185963669</v>
      </c>
      <c r="AG12" s="1" t="s">
        <v>201</v>
      </c>
      <c r="AH12" s="1">
        <v>0.15</v>
      </c>
      <c r="AI12" s="1">
        <f t="shared" si="3"/>
        <v>-13</v>
      </c>
      <c r="AJ12" s="9">
        <f t="shared" si="4"/>
        <v>-89.984710436456723</v>
      </c>
      <c r="AK12" s="9">
        <f t="shared" si="5"/>
        <v>3.4676452547835947E-2</v>
      </c>
      <c r="AL12" s="9">
        <f t="shared" si="6"/>
        <v>0.94549685142960449</v>
      </c>
      <c r="AM12" s="9">
        <f t="shared" si="7"/>
        <v>9.5574168676298435E-2</v>
      </c>
      <c r="AN12">
        <f t="shared" si="8"/>
        <v>1.173000094709445</v>
      </c>
      <c r="AO12">
        <f t="shared" si="9"/>
        <v>3.5419286987226073E-4</v>
      </c>
      <c r="AP12" s="10">
        <f t="shared" si="10"/>
        <v>2419.2321994487706</v>
      </c>
      <c r="AQ12" s="10">
        <f t="shared" si="11"/>
        <v>310.56133711677967</v>
      </c>
      <c r="AR12" s="9">
        <f t="shared" si="12"/>
        <v>-90.263000000000005</v>
      </c>
      <c r="AS12">
        <f t="shared" si="13"/>
        <v>1.1701691837413353</v>
      </c>
    </row>
    <row r="13" spans="1:45">
      <c r="A13">
        <f>Strains!A7</f>
        <v>6</v>
      </c>
      <c r="B13">
        <f>Strains!B7</f>
        <v>6</v>
      </c>
      <c r="C13">
        <f>Strains!C7</f>
        <v>980051</v>
      </c>
      <c r="D13">
        <f>Strains!D7</f>
        <v>41643.792691319446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-22.95</v>
      </c>
      <c r="K13">
        <f>Strains!K7</f>
        <v>-23.145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3897</v>
      </c>
      <c r="R13">
        <f>Strains!R7</f>
        <v>828</v>
      </c>
      <c r="S13">
        <f>Strains!S7</f>
        <v>435</v>
      </c>
      <c r="T13">
        <f>Strains!T7</f>
        <v>2.7014232434292018</v>
      </c>
      <c r="U13">
        <f>Strains!U7</f>
        <v>0.19964461571568448</v>
      </c>
      <c r="V13">
        <f>Strains!V7</f>
        <v>-89.984280177914556</v>
      </c>
      <c r="W13">
        <f>Strains!W7</f>
        <v>3.171605457974333E-2</v>
      </c>
      <c r="X13">
        <f>Strains!X7</f>
        <v>0.89562032258754309</v>
      </c>
      <c r="Y13">
        <f>Strains!Y7</f>
        <v>8.5509353203986463E-2</v>
      </c>
      <c r="Z13">
        <f>Strains!Z7</f>
        <v>6.1129593455143487</v>
      </c>
      <c r="AA13">
        <f>Strains!AA7</f>
        <v>0.15791104815136098</v>
      </c>
      <c r="AB13">
        <f>Strains!AB7</f>
        <v>0.37141486554580894</v>
      </c>
      <c r="AC13">
        <f>Strains!AC7</f>
        <v>8.197373331033965E-2</v>
      </c>
      <c r="AD13">
        <f>Strains!AD7</f>
        <v>1.1327364383154057</v>
      </c>
      <c r="AG13" s="1" t="s">
        <v>201</v>
      </c>
      <c r="AH13" s="1">
        <v>0.15</v>
      </c>
      <c r="AI13" s="1">
        <f t="shared" si="3"/>
        <v>-12</v>
      </c>
      <c r="AJ13" s="9">
        <f t="shared" si="4"/>
        <v>-89.984280177914556</v>
      </c>
      <c r="AK13" s="9">
        <f t="shared" si="5"/>
        <v>3.171605457974333E-2</v>
      </c>
      <c r="AL13" s="9">
        <f t="shared" si="6"/>
        <v>0.89562032258754309</v>
      </c>
      <c r="AM13" s="9">
        <f t="shared" si="7"/>
        <v>8.5509353203986463E-2</v>
      </c>
      <c r="AN13">
        <f t="shared" si="8"/>
        <v>1.1730044874960721</v>
      </c>
      <c r="AO13">
        <f t="shared" si="9"/>
        <v>3.2394581772088316E-4</v>
      </c>
      <c r="AP13" s="10">
        <f t="shared" si="10"/>
        <v>2422.9861751030189</v>
      </c>
      <c r="AQ13" s="10">
        <f t="shared" si="11"/>
        <v>284.64887495953235</v>
      </c>
      <c r="AR13" s="9">
        <f t="shared" si="12"/>
        <v>-90.263000000000005</v>
      </c>
      <c r="AS13">
        <f t="shared" si="13"/>
        <v>1.1701691837413353</v>
      </c>
    </row>
    <row r="14" spans="1:45">
      <c r="A14">
        <f>Strains!A8</f>
        <v>7</v>
      </c>
      <c r="B14">
        <f>Strains!B8</f>
        <v>7</v>
      </c>
      <c r="C14">
        <f>Strains!C8</f>
        <v>980051</v>
      </c>
      <c r="D14">
        <f>Strains!D8</f>
        <v>41643.837887268521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-22.95</v>
      </c>
      <c r="K14">
        <f>Strains!K8</f>
        <v>-23.097000000000001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3951</v>
      </c>
      <c r="R14">
        <f>Strains!R8</f>
        <v>809</v>
      </c>
      <c r="S14">
        <f>Strains!S8</f>
        <v>409</v>
      </c>
      <c r="T14">
        <f>Strains!T8</f>
        <v>2.3778817495556521</v>
      </c>
      <c r="U14">
        <f>Strains!U8</f>
        <v>0.16888380682091278</v>
      </c>
      <c r="V14">
        <f>Strains!V8</f>
        <v>-89.974010133161201</v>
      </c>
      <c r="W14">
        <f>Strains!W8</f>
        <v>2.9265520641720822E-2</v>
      </c>
      <c r="X14">
        <f>Strains!X8</f>
        <v>0.85866087347647557</v>
      </c>
      <c r="Y14">
        <f>Strains!Y8</f>
        <v>7.8321682260866346E-2</v>
      </c>
      <c r="Z14">
        <f>Strains!Z8</f>
        <v>5.9598121033593285</v>
      </c>
      <c r="AA14">
        <f>Strains!AA8</f>
        <v>0.12873742858191331</v>
      </c>
      <c r="AB14">
        <f>Strains!AB8</f>
        <v>0.36814176205384397</v>
      </c>
      <c r="AC14">
        <f>Strains!AC8</f>
        <v>6.837299909561359E-2</v>
      </c>
      <c r="AD14">
        <f>Strains!AD8</f>
        <v>0.98942784564625508</v>
      </c>
      <c r="AG14" s="1" t="s">
        <v>201</v>
      </c>
      <c r="AH14" s="1">
        <v>0.15</v>
      </c>
      <c r="AI14" s="1">
        <f t="shared" si="3"/>
        <v>-11</v>
      </c>
      <c r="AJ14" s="9">
        <f t="shared" si="4"/>
        <v>-89.974010133161201</v>
      </c>
      <c r="AK14" s="9">
        <f t="shared" si="5"/>
        <v>2.9265520641720822E-2</v>
      </c>
      <c r="AL14" s="9">
        <f t="shared" si="6"/>
        <v>0.85866087347647557</v>
      </c>
      <c r="AM14" s="9">
        <f t="shared" si="7"/>
        <v>7.8321682260866346E-2</v>
      </c>
      <c r="AN14">
        <f t="shared" si="8"/>
        <v>1.1731093556742254</v>
      </c>
      <c r="AO14">
        <f t="shared" si="9"/>
        <v>2.9898695047569923E-4</v>
      </c>
      <c r="AP14" s="10">
        <f t="shared" si="10"/>
        <v>2512.6041377107504</v>
      </c>
      <c r="AQ14" s="10">
        <f t="shared" si="11"/>
        <v>263.5174645334132</v>
      </c>
      <c r="AR14" s="9">
        <f t="shared" si="12"/>
        <v>-90.263000000000005</v>
      </c>
      <c r="AS14">
        <f t="shared" si="13"/>
        <v>1.1701691837413353</v>
      </c>
    </row>
    <row r="15" spans="1:45">
      <c r="A15">
        <f>Strains!A9</f>
        <v>8</v>
      </c>
      <c r="B15">
        <f>Strains!B9</f>
        <v>8</v>
      </c>
      <c r="C15">
        <f>Strains!C9</f>
        <v>980051</v>
      </c>
      <c r="D15">
        <f>Strains!D9</f>
        <v>41643.883770486114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-22.95</v>
      </c>
      <c r="K15">
        <f>Strains!K9</f>
        <v>-23.007999999999999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4125</v>
      </c>
      <c r="R15">
        <f>Strains!R9</f>
        <v>797</v>
      </c>
      <c r="S15">
        <f>Strains!S9</f>
        <v>401</v>
      </c>
      <c r="T15">
        <f>Strains!T9</f>
        <v>2.9512923060790728</v>
      </c>
      <c r="U15">
        <f>Strains!U9</f>
        <v>0.19567753569237839</v>
      </c>
      <c r="V15">
        <f>Strains!V9</f>
        <v>-90.043732182760337</v>
      </c>
      <c r="W15">
        <f>Strains!W9</f>
        <v>3.0177214391009632E-2</v>
      </c>
      <c r="X15">
        <f>Strains!X9</f>
        <v>0.95296590703569195</v>
      </c>
      <c r="Y15">
        <f>Strains!Y9</f>
        <v>8.3573511953082324E-2</v>
      </c>
      <c r="Z15">
        <f>Strains!Z9</f>
        <v>6.2467889647895483</v>
      </c>
      <c r="AA15">
        <f>Strains!AA9</f>
        <v>0.17163306315102109</v>
      </c>
      <c r="AB15">
        <f>Strains!AB9</f>
        <v>0.49194446423774291</v>
      </c>
      <c r="AC15">
        <f>Strains!AC9</f>
        <v>8.3078577551930502E-2</v>
      </c>
      <c r="AD15">
        <f>Strains!AD9</f>
        <v>1.0604305381186345</v>
      </c>
      <c r="AG15" s="1" t="s">
        <v>201</v>
      </c>
      <c r="AH15" s="1">
        <v>0.15</v>
      </c>
      <c r="AI15" s="1">
        <f t="shared" si="3"/>
        <v>-10</v>
      </c>
      <c r="AJ15" s="9">
        <f t="shared" si="4"/>
        <v>-90.043732182760337</v>
      </c>
      <c r="AK15" s="9">
        <f t="shared" si="5"/>
        <v>3.0177214391009632E-2</v>
      </c>
      <c r="AL15" s="9">
        <f t="shared" si="6"/>
        <v>0.95296590703569195</v>
      </c>
      <c r="AM15" s="9">
        <f t="shared" si="7"/>
        <v>8.3573511953082324E-2</v>
      </c>
      <c r="AN15">
        <f t="shared" si="8"/>
        <v>1.1723979719289375</v>
      </c>
      <c r="AO15">
        <f t="shared" si="9"/>
        <v>3.0774309118242194E-4</v>
      </c>
      <c r="AP15" s="10">
        <f t="shared" si="10"/>
        <v>1904.6717505208755</v>
      </c>
      <c r="AQ15" s="10">
        <f t="shared" si="11"/>
        <v>269.26088623470673</v>
      </c>
      <c r="AR15" s="9">
        <f t="shared" si="12"/>
        <v>-90.263000000000005</v>
      </c>
      <c r="AS15">
        <f t="shared" si="13"/>
        <v>1.1701691837413353</v>
      </c>
    </row>
    <row r="16" spans="1:45">
      <c r="A16">
        <f>Strains!A10</f>
        <v>9</v>
      </c>
      <c r="B16">
        <f>Strains!B10</f>
        <v>9</v>
      </c>
      <c r="C16">
        <f>Strains!C10</f>
        <v>980051</v>
      </c>
      <c r="D16">
        <f>Strains!D10</f>
        <v>41643.931590162036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-22.95</v>
      </c>
      <c r="K16">
        <f>Strains!K10</f>
        <v>-22.949000000000002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4128</v>
      </c>
      <c r="R16">
        <f>Strains!R10</f>
        <v>801</v>
      </c>
      <c r="S16">
        <f>Strains!S10</f>
        <v>420</v>
      </c>
      <c r="T16">
        <f>Strains!T10</f>
        <v>2.7870663977193817</v>
      </c>
      <c r="U16">
        <f>Strains!U10</f>
        <v>0.12448658554666694</v>
      </c>
      <c r="V16">
        <f>Strains!V10</f>
        <v>-90.084270425875218</v>
      </c>
      <c r="W16">
        <f>Strains!W10</f>
        <v>2.0119290952977417E-2</v>
      </c>
      <c r="X16">
        <f>Strains!X10</f>
        <v>0.94074379255174556</v>
      </c>
      <c r="Y16">
        <f>Strains!Y10</f>
        <v>5.6131246673010067E-2</v>
      </c>
      <c r="Z16">
        <f>Strains!Z10</f>
        <v>6.323217020481783</v>
      </c>
      <c r="AA16">
        <f>Strains!AA10</f>
        <v>0.11320595382190825</v>
      </c>
      <c r="AB16">
        <f>Strains!AB10</f>
        <v>0.52930572705249901</v>
      </c>
      <c r="AC16">
        <f>Strains!AC10</f>
        <v>5.3502175339080311E-2</v>
      </c>
      <c r="AD16">
        <f>Strains!AD10</f>
        <v>0.67573883457792672</v>
      </c>
      <c r="AG16" s="1" t="s">
        <v>201</v>
      </c>
      <c r="AH16" s="1">
        <v>0.15</v>
      </c>
      <c r="AI16" s="1">
        <f t="shared" si="3"/>
        <v>-9</v>
      </c>
      <c r="AJ16" s="9">
        <f t="shared" si="4"/>
        <v>-90.084270425875218</v>
      </c>
      <c r="AK16" s="9">
        <f t="shared" si="5"/>
        <v>2.0119290952977417E-2</v>
      </c>
      <c r="AL16" s="9">
        <f t="shared" si="6"/>
        <v>0.94074379255174556</v>
      </c>
      <c r="AM16" s="9">
        <f t="shared" si="7"/>
        <v>5.6131246673010067E-2</v>
      </c>
      <c r="AN16">
        <f t="shared" si="8"/>
        <v>1.1719849505052899</v>
      </c>
      <c r="AO16">
        <f t="shared" si="9"/>
        <v>2.049294556940584E-4</v>
      </c>
      <c r="AP16" s="10">
        <f t="shared" si="10"/>
        <v>1551.713025076592</v>
      </c>
      <c r="AQ16" s="10">
        <f t="shared" si="11"/>
        <v>180.12238439271482</v>
      </c>
      <c r="AR16" s="9">
        <f t="shared" si="12"/>
        <v>-90.263000000000005</v>
      </c>
      <c r="AS16">
        <f t="shared" si="13"/>
        <v>1.1701691837413353</v>
      </c>
    </row>
    <row r="17" spans="1:45">
      <c r="A17">
        <f>Strains!A11</f>
        <v>10</v>
      </c>
      <c r="B17">
        <f>Strains!B11</f>
        <v>10</v>
      </c>
      <c r="C17">
        <f>Strains!C11</f>
        <v>980051</v>
      </c>
      <c r="D17">
        <f>Strains!D11</f>
        <v>41643.979445717596</v>
      </c>
      <c r="E17">
        <f>Strains!E11</f>
        <v>71.88</v>
      </c>
      <c r="F17">
        <f>Strains!F11</f>
        <v>35.94</v>
      </c>
      <c r="G17">
        <f>Strains!G11</f>
        <v>-45</v>
      </c>
      <c r="H17">
        <f>Strains!H11</f>
        <v>-90.2</v>
      </c>
      <c r="I17">
        <f>Strains!I11</f>
        <v>12</v>
      </c>
      <c r="J17">
        <f>Strains!J11</f>
        <v>-22.95</v>
      </c>
      <c r="K17">
        <f>Strains!K11</f>
        <v>-23.009</v>
      </c>
      <c r="L17">
        <f>Strains!L11</f>
        <v>8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800000</v>
      </c>
      <c r="Q17">
        <f>Strains!Q11</f>
        <v>4145</v>
      </c>
      <c r="R17">
        <f>Strains!R11</f>
        <v>795</v>
      </c>
      <c r="S17">
        <f>Strains!S11</f>
        <v>417</v>
      </c>
      <c r="T17">
        <f>Strains!T11</f>
        <v>2.7698571390641291</v>
      </c>
      <c r="U17">
        <f>Strains!U11</f>
        <v>0.18255432160327184</v>
      </c>
      <c r="V17">
        <f>Strains!V11</f>
        <v>-90.076795301702489</v>
      </c>
      <c r="W17">
        <f>Strains!W11</f>
        <v>3.14759691629539E-2</v>
      </c>
      <c r="X17">
        <f>Strains!X11</f>
        <v>0.99180460994395936</v>
      </c>
      <c r="Y17">
        <f>Strains!Y11</f>
        <v>8.9384967728020653E-2</v>
      </c>
      <c r="Z17">
        <f>Strains!Z11</f>
        <v>6.7029790989303475</v>
      </c>
      <c r="AA17">
        <f>Strains!AA11</f>
        <v>0.17600731935431491</v>
      </c>
      <c r="AB17">
        <f>Strains!AB11</f>
        <v>0.56741196265419402</v>
      </c>
      <c r="AC17">
        <f>Strains!AC11</f>
        <v>8.1458960591744678E-2</v>
      </c>
      <c r="AD17">
        <f>Strains!AD11</f>
        <v>0.94969219717063003</v>
      </c>
      <c r="AG17" s="1" t="s">
        <v>201</v>
      </c>
      <c r="AH17" s="1">
        <v>0.15</v>
      </c>
      <c r="AI17" s="1">
        <f t="shared" si="3"/>
        <v>-8</v>
      </c>
      <c r="AJ17" s="9">
        <f t="shared" si="4"/>
        <v>-90.076795301702489</v>
      </c>
      <c r="AK17" s="9">
        <f t="shared" si="5"/>
        <v>3.14759691629539E-2</v>
      </c>
      <c r="AL17" s="9">
        <f t="shared" si="6"/>
        <v>0.99180460994395936</v>
      </c>
      <c r="AM17" s="9">
        <f t="shared" si="7"/>
        <v>8.9384967728020653E-2</v>
      </c>
      <c r="AN17">
        <f t="shared" si="8"/>
        <v>1.1720610774397133</v>
      </c>
      <c r="AO17">
        <f t="shared" si="9"/>
        <v>3.2071567468761053E-4</v>
      </c>
      <c r="AP17" s="10">
        <f t="shared" si="10"/>
        <v>1616.7693737491695</v>
      </c>
      <c r="AQ17" s="10">
        <f t="shared" si="11"/>
        <v>279.54543234303355</v>
      </c>
      <c r="AR17" s="9">
        <f t="shared" si="12"/>
        <v>-90.263000000000005</v>
      </c>
      <c r="AS17">
        <f t="shared" si="13"/>
        <v>1.1701691837413353</v>
      </c>
    </row>
    <row r="18" spans="1:45">
      <c r="A18">
        <f>Strains!A12</f>
        <v>11</v>
      </c>
      <c r="B18">
        <f>Strains!B12</f>
        <v>11</v>
      </c>
      <c r="C18">
        <f>Strains!C12</f>
        <v>980051</v>
      </c>
      <c r="D18">
        <f>Strains!D12</f>
        <v>41644.027507060186</v>
      </c>
      <c r="E18">
        <f>Strains!E12</f>
        <v>71.88</v>
      </c>
      <c r="F18">
        <f>Strains!F12</f>
        <v>35.94</v>
      </c>
      <c r="G18">
        <f>Strains!G12</f>
        <v>-45</v>
      </c>
      <c r="H18">
        <f>Strains!H12</f>
        <v>-90.2</v>
      </c>
      <c r="I18">
        <f>Strains!I12</f>
        <v>12</v>
      </c>
      <c r="J18">
        <f>Strains!J12</f>
        <v>-22.95</v>
      </c>
      <c r="K18">
        <f>Strains!K12</f>
        <v>-23.099</v>
      </c>
      <c r="L18">
        <f>Strains!L12</f>
        <v>7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800000</v>
      </c>
      <c r="Q18">
        <f>Strains!Q12</f>
        <v>4146</v>
      </c>
      <c r="R18">
        <f>Strains!R12</f>
        <v>779</v>
      </c>
      <c r="S18">
        <f>Strains!S12</f>
        <v>429</v>
      </c>
      <c r="T18">
        <f>Strains!T12</f>
        <v>3.6949729625566019</v>
      </c>
      <c r="U18">
        <f>Strains!U12</f>
        <v>0.18144384229168373</v>
      </c>
      <c r="V18">
        <f>Strains!V12</f>
        <v>-90.021632629150346</v>
      </c>
      <c r="W18">
        <f>Strains!W12</f>
        <v>2.7821056725473896E-2</v>
      </c>
      <c r="X18">
        <f>Strains!X12</f>
        <v>1.2149533118163767</v>
      </c>
      <c r="Y18">
        <f>Strains!Y12</f>
        <v>8.7423834075401635E-2</v>
      </c>
      <c r="Z18">
        <f>Strains!Z12</f>
        <v>8.2307937335551848</v>
      </c>
      <c r="AA18">
        <f>Strains!AA12</f>
        <v>0.2117572506479492</v>
      </c>
      <c r="AB18">
        <f>Strains!AB12</f>
        <v>0.2849240480536796</v>
      </c>
      <c r="AC18">
        <f>Strains!AC12</f>
        <v>8.6382273443738708E-2</v>
      </c>
      <c r="AD18">
        <f>Strains!AD12</f>
        <v>0.73924329005627887</v>
      </c>
      <c r="AG18" s="1" t="s">
        <v>201</v>
      </c>
      <c r="AH18" s="1">
        <v>0.15</v>
      </c>
      <c r="AI18" s="1">
        <f t="shared" si="3"/>
        <v>-7</v>
      </c>
      <c r="AJ18" s="9">
        <f t="shared" si="4"/>
        <v>-90.021632629150346</v>
      </c>
      <c r="AK18" s="9">
        <f t="shared" si="5"/>
        <v>2.7821056725473896E-2</v>
      </c>
      <c r="AL18" s="9">
        <f t="shared" si="6"/>
        <v>1.2149533118163767</v>
      </c>
      <c r="AM18" s="9">
        <f t="shared" si="7"/>
        <v>8.7423834075401635E-2</v>
      </c>
      <c r="AN18">
        <f t="shared" si="8"/>
        <v>1.1726233163393316</v>
      </c>
      <c r="AO18">
        <f t="shared" si="9"/>
        <v>2.8387059204915133E-4</v>
      </c>
      <c r="AP18" s="10">
        <f t="shared" si="10"/>
        <v>2097.2459641688879</v>
      </c>
      <c r="AQ18" s="10">
        <f t="shared" si="11"/>
        <v>249.35863467428362</v>
      </c>
      <c r="AR18" s="9">
        <f t="shared" si="12"/>
        <v>-90.263000000000005</v>
      </c>
      <c r="AS18">
        <f t="shared" si="13"/>
        <v>1.1701691837413353</v>
      </c>
    </row>
    <row r="19" spans="1:45">
      <c r="A19">
        <f>Strains!A13</f>
        <v>12</v>
      </c>
      <c r="B19">
        <f>Strains!B13</f>
        <v>12</v>
      </c>
      <c r="C19">
        <f>Strains!C13</f>
        <v>980051</v>
      </c>
      <c r="D19">
        <f>Strains!D13</f>
        <v>41644.075588425927</v>
      </c>
      <c r="E19">
        <f>Strains!E13</f>
        <v>71.88</v>
      </c>
      <c r="F19">
        <f>Strains!F13</f>
        <v>35.94</v>
      </c>
      <c r="G19">
        <f>Strains!G13</f>
        <v>-45</v>
      </c>
      <c r="H19">
        <f>Strains!H13</f>
        <v>-90.2</v>
      </c>
      <c r="I19">
        <f>Strains!I13</f>
        <v>12</v>
      </c>
      <c r="J19">
        <f>Strains!J13</f>
        <v>-22.95</v>
      </c>
      <c r="K19">
        <f>Strains!K13</f>
        <v>-23.164000000000001</v>
      </c>
      <c r="L19">
        <f>Strains!L13</f>
        <v>6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800000</v>
      </c>
      <c r="Q19">
        <f>Strains!Q13</f>
        <v>4149</v>
      </c>
      <c r="R19">
        <f>Strains!R13</f>
        <v>824</v>
      </c>
      <c r="S19">
        <f>Strains!S13</f>
        <v>423</v>
      </c>
      <c r="T19">
        <f>Strains!T13</f>
        <v>2.8780894609936372</v>
      </c>
      <c r="U19">
        <f>Strains!U13</f>
        <v>0.15511469574577352</v>
      </c>
      <c r="V19">
        <f>Strains!V13</f>
        <v>-90.08636266597135</v>
      </c>
      <c r="W19">
        <f>Strains!W13</f>
        <v>2.6653969476616367E-2</v>
      </c>
      <c r="X19">
        <f>Strains!X13</f>
        <v>1.0329245384414367</v>
      </c>
      <c r="Y19">
        <f>Strains!Y13</f>
        <v>7.7769676307369973E-2</v>
      </c>
      <c r="Z19">
        <f>Strains!Z13</f>
        <v>6.9472604088848797</v>
      </c>
      <c r="AA19">
        <f>Strains!AA13</f>
        <v>0.15999892169757265</v>
      </c>
      <c r="AB19">
        <f>Strains!AB13</f>
        <v>0.55274927263920615</v>
      </c>
      <c r="AC19">
        <f>Strains!AC13</f>
        <v>7.0967604000081938E-2</v>
      </c>
      <c r="AD19">
        <f>Strains!AD13</f>
        <v>0.77602613212415117</v>
      </c>
      <c r="AG19" s="1" t="s">
        <v>201</v>
      </c>
      <c r="AH19" s="1">
        <v>0.15</v>
      </c>
      <c r="AI19" s="1">
        <f t="shared" si="3"/>
        <v>-6</v>
      </c>
      <c r="AJ19" s="9">
        <f t="shared" si="4"/>
        <v>-90.08636266597135</v>
      </c>
      <c r="AK19" s="9">
        <f t="shared" si="5"/>
        <v>2.6653969476616367E-2</v>
      </c>
      <c r="AL19" s="9">
        <f t="shared" si="6"/>
        <v>1.0329245384414367</v>
      </c>
      <c r="AM19" s="9">
        <f t="shared" si="7"/>
        <v>7.7769676307369973E-2</v>
      </c>
      <c r="AN19">
        <f t="shared" si="8"/>
        <v>1.1719636457211349</v>
      </c>
      <c r="AO19">
        <f t="shared" si="9"/>
        <v>2.7149820224270371E-4</v>
      </c>
      <c r="AP19" s="10">
        <f t="shared" si="10"/>
        <v>1533.5064405492528</v>
      </c>
      <c r="AQ19" s="10">
        <f t="shared" si="11"/>
        <v>237.12249480170681</v>
      </c>
      <c r="AR19" s="9">
        <f t="shared" si="12"/>
        <v>-90.263000000000005</v>
      </c>
      <c r="AS19">
        <f t="shared" si="13"/>
        <v>1.1701691837413353</v>
      </c>
    </row>
    <row r="20" spans="1:45">
      <c r="A20">
        <f>Strains!A14</f>
        <v>13</v>
      </c>
      <c r="B20">
        <f>Strains!B14</f>
        <v>13</v>
      </c>
      <c r="C20">
        <f>Strains!C14</f>
        <v>980051</v>
      </c>
      <c r="D20">
        <f>Strains!D14</f>
        <v>41644.123715393522</v>
      </c>
      <c r="E20">
        <f>Strains!E14</f>
        <v>71.88</v>
      </c>
      <c r="F20">
        <f>Strains!F14</f>
        <v>35.94</v>
      </c>
      <c r="G20">
        <f>Strains!G14</f>
        <v>-45</v>
      </c>
      <c r="H20">
        <f>Strains!H14</f>
        <v>-90.2</v>
      </c>
      <c r="I20">
        <f>Strains!I14</f>
        <v>12</v>
      </c>
      <c r="J20">
        <f>Strains!J14</f>
        <v>-22.95</v>
      </c>
      <c r="K20">
        <f>Strains!K14</f>
        <v>-23.227</v>
      </c>
      <c r="L20">
        <f>Strains!L14</f>
        <v>5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800000</v>
      </c>
      <c r="Q20">
        <f>Strains!Q14</f>
        <v>4142</v>
      </c>
      <c r="R20">
        <f>Strains!R14</f>
        <v>745</v>
      </c>
      <c r="S20">
        <f>Strains!S14</f>
        <v>421</v>
      </c>
      <c r="T20">
        <f>Strains!T14</f>
        <v>3.9515083083448386</v>
      </c>
      <c r="U20">
        <f>Strains!U14</f>
        <v>0.33815326692434178</v>
      </c>
      <c r="V20">
        <f>Strains!V14</f>
        <v>-89.989963436327713</v>
      </c>
      <c r="W20">
        <f>Strains!W14</f>
        <v>4.8313830139846227E-2</v>
      </c>
      <c r="X20">
        <f>Strains!X14</f>
        <v>1.4327891923962148</v>
      </c>
      <c r="Y20">
        <f>Strains!Y14</f>
        <v>0.17230959451506753</v>
      </c>
      <c r="Z20">
        <f>Strains!Z14</f>
        <v>9.2777918610796224</v>
      </c>
      <c r="AA20">
        <f>Strains!AA14</f>
        <v>0.41493884543609044</v>
      </c>
      <c r="AB20">
        <f>Strains!AB14</f>
        <v>0.48220499798614469</v>
      </c>
      <c r="AC20">
        <f>Strains!AC14</f>
        <v>0.14919330117605134</v>
      </c>
      <c r="AD20">
        <f>Strains!AD14</f>
        <v>0.91248010652380285</v>
      </c>
      <c r="AG20" s="1" t="s">
        <v>201</v>
      </c>
      <c r="AH20" s="1">
        <v>0.15</v>
      </c>
      <c r="AI20" s="1">
        <f t="shared" si="3"/>
        <v>-5</v>
      </c>
      <c r="AJ20" s="9">
        <f t="shared" si="4"/>
        <v>-89.989963436327713</v>
      </c>
      <c r="AK20" s="9">
        <f t="shared" si="5"/>
        <v>4.8313830139846227E-2</v>
      </c>
      <c r="AL20" s="9">
        <f t="shared" si="6"/>
        <v>1.4327891923962148</v>
      </c>
      <c r="AM20" s="9">
        <f t="shared" si="7"/>
        <v>0.17230959451506753</v>
      </c>
      <c r="AN20">
        <f t="shared" si="8"/>
        <v>1.1729464674359416</v>
      </c>
      <c r="AO20">
        <f t="shared" si="9"/>
        <v>4.9350825930383202E-4</v>
      </c>
      <c r="AP20" s="10">
        <f t="shared" si="10"/>
        <v>2373.4035498410431</v>
      </c>
      <c r="AQ20" s="10">
        <f t="shared" si="11"/>
        <v>429.82928899261515</v>
      </c>
      <c r="AR20" s="9">
        <f t="shared" si="12"/>
        <v>-90.263000000000005</v>
      </c>
      <c r="AS20">
        <f t="shared" si="13"/>
        <v>1.1701691837413353</v>
      </c>
    </row>
    <row r="21" spans="1:45">
      <c r="A21">
        <f>Strains!A15</f>
        <v>14</v>
      </c>
      <c r="B21">
        <f>Strains!B15</f>
        <v>14</v>
      </c>
      <c r="C21">
        <f>Strains!C15</f>
        <v>980051</v>
      </c>
      <c r="D21">
        <f>Strains!D15</f>
        <v>41644.171746180553</v>
      </c>
      <c r="E21">
        <f>Strains!E15</f>
        <v>71.88</v>
      </c>
      <c r="F21">
        <f>Strains!F15</f>
        <v>35.94</v>
      </c>
      <c r="G21">
        <f>Strains!G15</f>
        <v>-45</v>
      </c>
      <c r="H21">
        <f>Strains!H15</f>
        <v>-90.2</v>
      </c>
      <c r="I21">
        <f>Strains!I15</f>
        <v>12</v>
      </c>
      <c r="J21">
        <f>Strains!J15</f>
        <v>-22.95</v>
      </c>
      <c r="K21">
        <f>Strains!K15</f>
        <v>-23.305</v>
      </c>
      <c r="L21">
        <f>Strains!L15</f>
        <v>4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800000</v>
      </c>
      <c r="Q21">
        <f>Strains!Q15</f>
        <v>4128</v>
      </c>
      <c r="R21">
        <f>Strains!R15</f>
        <v>763</v>
      </c>
      <c r="S21">
        <f>Strains!S15</f>
        <v>385</v>
      </c>
      <c r="T21">
        <f>Strains!T15</f>
        <v>1.6973165907047583</v>
      </c>
      <c r="U21">
        <f>Strains!U15</f>
        <v>0.20567205236687286</v>
      </c>
      <c r="V21">
        <f>Strains!V15</f>
        <v>-90.054405491665335</v>
      </c>
      <c r="W21">
        <f>Strains!W15</f>
        <v>4.9224547576389666E-2</v>
      </c>
      <c r="X21">
        <f>Strains!X15</f>
        <v>0.84984189072337535</v>
      </c>
      <c r="Y21">
        <f>Strains!Y15</f>
        <v>0.13318632295846555</v>
      </c>
      <c r="Z21">
        <f>Strains!Z15</f>
        <v>5.8044035440281387</v>
      </c>
      <c r="AA21">
        <f>Strains!AA15</f>
        <v>0.16739437638323715</v>
      </c>
      <c r="AB21">
        <f>Strains!AB15</f>
        <v>0.42980171544631979</v>
      </c>
      <c r="AC21">
        <f>Strains!AC15</f>
        <v>8.4701152315519182E-2</v>
      </c>
      <c r="AD21">
        <f>Strains!AD15</f>
        <v>1.2455001131825194</v>
      </c>
      <c r="AG21" s="1" t="s">
        <v>201</v>
      </c>
      <c r="AH21" s="1">
        <v>0.15</v>
      </c>
      <c r="AI21" s="1">
        <f t="shared" si="3"/>
        <v>-4</v>
      </c>
      <c r="AJ21" s="9">
        <f t="shared" si="4"/>
        <v>-90.054405491665335</v>
      </c>
      <c r="AK21" s="9">
        <f t="shared" si="5"/>
        <v>4.9224547576389666E-2</v>
      </c>
      <c r="AL21" s="9">
        <f t="shared" si="6"/>
        <v>0.84984189072337535</v>
      </c>
      <c r="AM21" s="9">
        <f t="shared" si="7"/>
        <v>0.13318632295846555</v>
      </c>
      <c r="AN21">
        <f t="shared" si="8"/>
        <v>1.1722891851110144</v>
      </c>
      <c r="AO21">
        <f t="shared" si="9"/>
        <v>5.0197011627539645E-4</v>
      </c>
      <c r="AP21" s="10">
        <f t="shared" si="10"/>
        <v>1811.7050073912926</v>
      </c>
      <c r="AQ21" s="10">
        <f t="shared" si="11"/>
        <v>435.45434379040103</v>
      </c>
      <c r="AR21" s="9">
        <f t="shared" si="12"/>
        <v>-90.263000000000005</v>
      </c>
      <c r="AS21">
        <f t="shared" si="13"/>
        <v>1.1701691837413353</v>
      </c>
    </row>
    <row r="22" spans="1:45">
      <c r="A22">
        <f>Strains!A16</f>
        <v>15</v>
      </c>
      <c r="B22">
        <f>Strains!B16</f>
        <v>15</v>
      </c>
      <c r="C22">
        <f>Strains!C16</f>
        <v>980051</v>
      </c>
      <c r="D22">
        <f>Strains!D16</f>
        <v>41644.219615277776</v>
      </c>
      <c r="E22">
        <f>Strains!E16</f>
        <v>71.88</v>
      </c>
      <c r="F22">
        <f>Strains!F16</f>
        <v>35.94</v>
      </c>
      <c r="G22">
        <f>Strains!G16</f>
        <v>-45</v>
      </c>
      <c r="H22">
        <f>Strains!H16</f>
        <v>-90.2</v>
      </c>
      <c r="I22">
        <f>Strains!I16</f>
        <v>12</v>
      </c>
      <c r="J22">
        <f>Strains!J16</f>
        <v>-22.95</v>
      </c>
      <c r="K22">
        <f>Strains!K16</f>
        <v>-23.396000000000001</v>
      </c>
      <c r="L22">
        <f>Strains!L16</f>
        <v>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800000</v>
      </c>
      <c r="Q22">
        <f>Strains!Q16</f>
        <v>4130</v>
      </c>
      <c r="R22">
        <f>Strains!R16</f>
        <v>796</v>
      </c>
      <c r="S22">
        <f>Strains!S16</f>
        <v>387</v>
      </c>
      <c r="T22">
        <f>Strains!T16</f>
        <v>2.7399146113168396</v>
      </c>
      <c r="U22">
        <f>Strains!U16</f>
        <v>0.27276633192353278</v>
      </c>
      <c r="V22">
        <f>Strains!V16</f>
        <v>-90.122485117226219</v>
      </c>
      <c r="W22">
        <f>Strains!W16</f>
        <v>5.5050420863333997E-2</v>
      </c>
      <c r="X22">
        <f>Strains!X16</f>
        <v>1.202591744815068</v>
      </c>
      <c r="Y22">
        <f>Strains!Y16</f>
        <v>0.17459856177725952</v>
      </c>
      <c r="Z22">
        <f>Strains!Z16</f>
        <v>7.5551252289804331</v>
      </c>
      <c r="AA22">
        <f>Strains!AA16</f>
        <v>0.35490818396828566</v>
      </c>
      <c r="AB22">
        <f>Strains!AB16</f>
        <v>0.74865066456328511</v>
      </c>
      <c r="AC22">
        <f>Strains!AC16</f>
        <v>0.13557293055727526</v>
      </c>
      <c r="AD22">
        <f>Strains!AD16</f>
        <v>1.1145001102776642</v>
      </c>
      <c r="AG22" s="1" t="s">
        <v>201</v>
      </c>
      <c r="AH22" s="1">
        <v>0.15</v>
      </c>
      <c r="AI22" s="1">
        <f t="shared" si="3"/>
        <v>-3</v>
      </c>
      <c r="AJ22" s="9">
        <f t="shared" si="4"/>
        <v>-90.122485117226219</v>
      </c>
      <c r="AK22" s="9">
        <f t="shared" si="5"/>
        <v>5.5050420863333997E-2</v>
      </c>
      <c r="AL22" s="9">
        <f t="shared" si="6"/>
        <v>1.202591744815068</v>
      </c>
      <c r="AM22" s="9">
        <f t="shared" si="7"/>
        <v>0.17459856177725952</v>
      </c>
      <c r="AN22">
        <f t="shared" si="8"/>
        <v>1.1715960030346215</v>
      </c>
      <c r="AO22">
        <f t="shared" si="9"/>
        <v>5.6042412932000296E-4</v>
      </c>
      <c r="AP22" s="10">
        <f t="shared" si="10"/>
        <v>1219.3273529254461</v>
      </c>
      <c r="AQ22" s="10">
        <f t="shared" si="11"/>
        <v>483.83730493479948</v>
      </c>
      <c r="AR22" s="9">
        <f t="shared" si="12"/>
        <v>-90.263000000000005</v>
      </c>
      <c r="AS22">
        <f t="shared" si="13"/>
        <v>1.1701691837413353</v>
      </c>
    </row>
    <row r="23" spans="1:45">
      <c r="A23">
        <f>Strains!A17</f>
        <v>16</v>
      </c>
      <c r="B23">
        <f>Strains!B17</f>
        <v>16</v>
      </c>
      <c r="C23">
        <f>Strains!C17</f>
        <v>980051</v>
      </c>
      <c r="D23">
        <f>Strains!D17</f>
        <v>41644.267526157404</v>
      </c>
      <c r="E23">
        <f>Strains!E17</f>
        <v>71.88</v>
      </c>
      <c r="F23">
        <f>Strains!F17</f>
        <v>35.94</v>
      </c>
      <c r="G23">
        <f>Strains!G17</f>
        <v>-45</v>
      </c>
      <c r="H23">
        <f>Strains!H17</f>
        <v>-90.2</v>
      </c>
      <c r="I23">
        <f>Strains!I17</f>
        <v>12</v>
      </c>
      <c r="J23">
        <f>Strains!J17</f>
        <v>-22.95</v>
      </c>
      <c r="K23">
        <f>Strains!K17</f>
        <v>-23.449000000000002</v>
      </c>
      <c r="L23">
        <f>Strains!L17</f>
        <v>2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800000</v>
      </c>
      <c r="Q23">
        <f>Strains!Q17</f>
        <v>4048</v>
      </c>
      <c r="R23">
        <f>Strains!R17</f>
        <v>736</v>
      </c>
      <c r="S23">
        <f>Strains!S17</f>
        <v>411</v>
      </c>
      <c r="T23">
        <f>Strains!T17</f>
        <v>2.0677844180824563</v>
      </c>
      <c r="U23">
        <f>Strains!U17</f>
        <v>0.17775500273481598</v>
      </c>
      <c r="V23">
        <f>Strains!V17</f>
        <v>-90.099016835782038</v>
      </c>
      <c r="W23">
        <f>Strains!W17</f>
        <v>3.7019599085371321E-2</v>
      </c>
      <c r="X23">
        <f>Strains!X17</f>
        <v>0.89836840444793042</v>
      </c>
      <c r="Y23">
        <f>Strains!Y17</f>
        <v>0.10165132795745416</v>
      </c>
      <c r="Z23">
        <f>Strains!Z17</f>
        <v>6.1665255293252397</v>
      </c>
      <c r="AA23">
        <f>Strains!AA17</f>
        <v>0.1591234470665859</v>
      </c>
      <c r="AB23">
        <f>Strains!AB17</f>
        <v>0.38692220562796059</v>
      </c>
      <c r="AC23">
        <f>Strains!AC17</f>
        <v>7.5993497992585632E-2</v>
      </c>
      <c r="AD23">
        <f>Strains!AD17</f>
        <v>1.0242824462290054</v>
      </c>
      <c r="AG23" s="1" t="s">
        <v>201</v>
      </c>
      <c r="AH23" s="1">
        <v>0.15</v>
      </c>
      <c r="AI23" s="1">
        <f t="shared" si="3"/>
        <v>-2</v>
      </c>
      <c r="AJ23" s="9">
        <f t="shared" si="4"/>
        <v>-90.099016835782038</v>
      </c>
      <c r="AK23" s="9">
        <f t="shared" si="5"/>
        <v>3.7019599085371321E-2</v>
      </c>
      <c r="AL23" s="9">
        <f t="shared" si="6"/>
        <v>0.89836840444793042</v>
      </c>
      <c r="AM23" s="9">
        <f t="shared" si="7"/>
        <v>0.10165132795745416</v>
      </c>
      <c r="AN23">
        <f t="shared" si="8"/>
        <v>1.1718348161474572</v>
      </c>
      <c r="AO23">
        <f t="shared" si="9"/>
        <v>3.7700920525129966E-4</v>
      </c>
      <c r="AP23" s="10">
        <f t="shared" si="10"/>
        <v>1423.411613692032</v>
      </c>
      <c r="AQ23" s="10">
        <f t="shared" si="11"/>
        <v>327.23211596124634</v>
      </c>
      <c r="AR23" s="9">
        <f t="shared" si="12"/>
        <v>-90.263000000000005</v>
      </c>
      <c r="AS23">
        <f t="shared" si="13"/>
        <v>1.1701691837413353</v>
      </c>
    </row>
    <row r="24" spans="1:45">
      <c r="A24">
        <f>Strains!A18</f>
        <v>17</v>
      </c>
      <c r="B24">
        <f>Strains!B18</f>
        <v>17</v>
      </c>
      <c r="C24">
        <f>Strains!C18</f>
        <v>980051</v>
      </c>
      <c r="D24">
        <f>Strains!D18</f>
        <v>41644.314544791669</v>
      </c>
      <c r="E24">
        <f>Strains!E18</f>
        <v>71.88</v>
      </c>
      <c r="F24">
        <f>Strains!F18</f>
        <v>35.94</v>
      </c>
      <c r="G24">
        <f>Strains!G18</f>
        <v>-45</v>
      </c>
      <c r="H24">
        <f>Strains!H18</f>
        <v>-90.2</v>
      </c>
      <c r="I24">
        <f>Strains!I18</f>
        <v>12</v>
      </c>
      <c r="J24">
        <f>Strains!J18</f>
        <v>-22.95</v>
      </c>
      <c r="K24">
        <f>Strains!K18</f>
        <v>-23.448</v>
      </c>
      <c r="L24">
        <f>Strains!L18</f>
        <v>1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800000</v>
      </c>
      <c r="Q24">
        <f>Strains!Q18</f>
        <v>4020</v>
      </c>
      <c r="R24">
        <f>Strains!R18</f>
        <v>757</v>
      </c>
      <c r="S24">
        <f>Strains!S18</f>
        <v>385</v>
      </c>
      <c r="T24">
        <f>Strains!T18</f>
        <v>2.0725012498589614</v>
      </c>
      <c r="U24">
        <f>Strains!U18</f>
        <v>0.19122006059030527</v>
      </c>
      <c r="V24">
        <f>Strains!V18</f>
        <v>-90.11906890276731</v>
      </c>
      <c r="W24">
        <f>Strains!W18</f>
        <v>4.1042569923808128E-2</v>
      </c>
      <c r="X24">
        <f>Strains!X18</f>
        <v>0.93280615020082169</v>
      </c>
      <c r="Y24">
        <f>Strains!Y18</f>
        <v>0.11615386968851418</v>
      </c>
      <c r="Z24">
        <f>Strains!Z18</f>
        <v>6.2877752314595909</v>
      </c>
      <c r="AA24">
        <f>Strains!AA18</f>
        <v>0.18186058335240021</v>
      </c>
      <c r="AB24">
        <f>Strains!AB18</f>
        <v>0.50001406600852027</v>
      </c>
      <c r="AC24">
        <f>Strains!AC18</f>
        <v>8.4287704040008987E-2</v>
      </c>
      <c r="AD24">
        <f>Strains!AD18</f>
        <v>1.0666357509676541</v>
      </c>
      <c r="AG24" s="1" t="s">
        <v>201</v>
      </c>
      <c r="AH24" s="1">
        <v>0.15</v>
      </c>
      <c r="AI24" s="1">
        <f t="shared" si="3"/>
        <v>-1</v>
      </c>
      <c r="AJ24" s="9">
        <f t="shared" si="4"/>
        <v>-90.11906890276731</v>
      </c>
      <c r="AK24" s="9">
        <f t="shared" si="5"/>
        <v>4.1042569923808128E-2</v>
      </c>
      <c r="AL24" s="9">
        <f t="shared" si="6"/>
        <v>0.93280615020082169</v>
      </c>
      <c r="AM24" s="9">
        <f t="shared" si="7"/>
        <v>0.11615386968851418</v>
      </c>
      <c r="AN24">
        <f t="shared" si="8"/>
        <v>1.1716307573062426</v>
      </c>
      <c r="AO24">
        <f t="shared" si="9"/>
        <v>4.1778224461963553E-4</v>
      </c>
      <c r="AP24" s="10">
        <f t="shared" si="10"/>
        <v>1249.0275638897365</v>
      </c>
      <c r="AQ24" s="10">
        <f t="shared" si="11"/>
        <v>361.6719283127577</v>
      </c>
      <c r="AR24" s="9">
        <f t="shared" si="12"/>
        <v>-90.263000000000005</v>
      </c>
      <c r="AS24">
        <f t="shared" si="13"/>
        <v>1.1701691837413353</v>
      </c>
    </row>
    <row r="25" spans="1:45">
      <c r="A25">
        <f>Strains!A19</f>
        <v>18</v>
      </c>
      <c r="B25">
        <f>Strains!B19</f>
        <v>18</v>
      </c>
      <c r="C25">
        <f>Strains!C19</f>
        <v>980051</v>
      </c>
      <c r="D25">
        <f>Strains!D19</f>
        <v>41644.361196759259</v>
      </c>
      <c r="E25">
        <f>Strains!E19</f>
        <v>71.88</v>
      </c>
      <c r="F25">
        <f>Strains!F19</f>
        <v>35.94</v>
      </c>
      <c r="G25">
        <f>Strains!G19</f>
        <v>-45</v>
      </c>
      <c r="H25">
        <f>Strains!H19</f>
        <v>-90.2</v>
      </c>
      <c r="I25">
        <f>Strains!I19</f>
        <v>12</v>
      </c>
      <c r="J25">
        <f>Strains!J19</f>
        <v>-22.95</v>
      </c>
      <c r="K25">
        <f>Strains!K19</f>
        <v>-23.393999999999998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800000</v>
      </c>
      <c r="Q25">
        <f>Strains!Q19</f>
        <v>3988</v>
      </c>
      <c r="R25">
        <f>Strains!R19</f>
        <v>740</v>
      </c>
      <c r="S25">
        <f>Strains!S19</f>
        <v>420</v>
      </c>
      <c r="T25">
        <f>Strains!T19</f>
        <v>3.3164753750508398</v>
      </c>
      <c r="U25">
        <f>Strains!U19</f>
        <v>0.31214197800836818</v>
      </c>
      <c r="V25">
        <f>Strains!V19</f>
        <v>-90.088531353458023</v>
      </c>
      <c r="W25">
        <f>Strains!W19</f>
        <v>5.1831848306865942E-2</v>
      </c>
      <c r="X25">
        <f>Strains!X19</f>
        <v>1.4358146496833322</v>
      </c>
      <c r="Y25">
        <f>Strains!Y19</f>
        <v>0.18560375716717933</v>
      </c>
      <c r="Z25">
        <f>Strains!Z19</f>
        <v>9.1448373560442704</v>
      </c>
      <c r="AA25">
        <f>Strains!AA19</f>
        <v>0.43687833364312451</v>
      </c>
      <c r="AB25">
        <f>Strains!AB19</f>
        <v>0.81562020685950543</v>
      </c>
      <c r="AC25">
        <f>Strains!AC19</f>
        <v>0.14101932661475447</v>
      </c>
      <c r="AD25">
        <f>Strains!AD19</f>
        <v>0.80087813987460632</v>
      </c>
      <c r="AG25" s="1" t="s">
        <v>201</v>
      </c>
      <c r="AH25" s="1">
        <v>0.15</v>
      </c>
      <c r="AI25" s="1">
        <f t="shared" si="3"/>
        <v>0</v>
      </c>
      <c r="AJ25" s="9">
        <f t="shared" si="4"/>
        <v>-90.088531353458023</v>
      </c>
      <c r="AK25" s="9">
        <f t="shared" si="5"/>
        <v>5.1831848306865942E-2</v>
      </c>
      <c r="AL25" s="9">
        <f t="shared" si="6"/>
        <v>1.4358146496833322</v>
      </c>
      <c r="AM25" s="9">
        <f t="shared" si="7"/>
        <v>0.18560375716717933</v>
      </c>
      <c r="AN25">
        <f t="shared" si="8"/>
        <v>1.1719415637212272</v>
      </c>
      <c r="AO25">
        <f t="shared" si="9"/>
        <v>5.281047872767175E-4</v>
      </c>
      <c r="AP25" s="10">
        <f t="shared" si="10"/>
        <v>1514.6356650968373</v>
      </c>
      <c r="AQ25" s="10">
        <f t="shared" si="11"/>
        <v>456.99287798357977</v>
      </c>
      <c r="AR25" s="9">
        <f t="shared" si="12"/>
        <v>-90.263000000000005</v>
      </c>
      <c r="AS25">
        <f t="shared" si="13"/>
        <v>1.1701691837413353</v>
      </c>
    </row>
    <row r="26" spans="1:45">
      <c r="A26">
        <f>Strains!A20</f>
        <v>19</v>
      </c>
      <c r="B26">
        <f>Strains!B20</f>
        <v>19</v>
      </c>
      <c r="C26">
        <f>Strains!C20</f>
        <v>980051</v>
      </c>
      <c r="D26">
        <f>Strains!D20</f>
        <v>41644.407452083331</v>
      </c>
      <c r="E26">
        <f>Strains!E20</f>
        <v>71.88</v>
      </c>
      <c r="F26">
        <f>Strains!F20</f>
        <v>35.94</v>
      </c>
      <c r="G26">
        <f>Strains!G20</f>
        <v>-45</v>
      </c>
      <c r="H26">
        <f>Strains!H20</f>
        <v>-90.2</v>
      </c>
      <c r="I26">
        <f>Strains!I20</f>
        <v>12</v>
      </c>
      <c r="J26">
        <f>Strains!J20</f>
        <v>-22.95</v>
      </c>
      <c r="K26">
        <f>Strains!K20</f>
        <v>-23.364000000000001</v>
      </c>
      <c r="L26">
        <f>Strains!L20</f>
        <v>-1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800000</v>
      </c>
      <c r="Q26">
        <f>Strains!Q20</f>
        <v>4014</v>
      </c>
      <c r="R26">
        <f>Strains!R20</f>
        <v>758</v>
      </c>
      <c r="S26">
        <f>Strains!S20</f>
        <v>410</v>
      </c>
      <c r="T26">
        <f>Strains!T20</f>
        <v>2.7903036096017608</v>
      </c>
      <c r="U26">
        <f>Strains!U20</f>
        <v>0.25538143971351773</v>
      </c>
      <c r="V26">
        <f>Strains!V20</f>
        <v>-90.09706748876053</v>
      </c>
      <c r="W26">
        <f>Strains!W20</f>
        <v>5.089617557612873E-2</v>
      </c>
      <c r="X26">
        <f>Strains!X20</f>
        <v>1.2045972756293446</v>
      </c>
      <c r="Y26">
        <f>Strains!Y20</f>
        <v>0.16096554737788188</v>
      </c>
      <c r="Z26">
        <f>Strains!Z20</f>
        <v>7.8547510219878482</v>
      </c>
      <c r="AA26">
        <f>Strains!AA20</f>
        <v>0.32361930101081288</v>
      </c>
      <c r="AB26">
        <f>Strains!AB20</f>
        <v>0.69322878172307434</v>
      </c>
      <c r="AC26">
        <f>Strains!AC20</f>
        <v>0.12550671110258485</v>
      </c>
      <c r="AD26">
        <f>Strains!AD20</f>
        <v>1.0398709504500354</v>
      </c>
      <c r="AG26" s="1" t="s">
        <v>201</v>
      </c>
      <c r="AH26" s="1">
        <v>0.15</v>
      </c>
      <c r="AI26" s="1">
        <f t="shared" si="3"/>
        <v>1</v>
      </c>
      <c r="AJ26" s="9">
        <f t="shared" si="4"/>
        <v>-90.09706748876053</v>
      </c>
      <c r="AK26" s="9">
        <f t="shared" si="5"/>
        <v>5.089617557612873E-2</v>
      </c>
      <c r="AL26" s="9">
        <f t="shared" si="6"/>
        <v>1.2045972756293446</v>
      </c>
      <c r="AM26" s="9">
        <f t="shared" si="7"/>
        <v>0.16096554737788188</v>
      </c>
      <c r="AN26">
        <f t="shared" si="8"/>
        <v>1.171854659283222</v>
      </c>
      <c r="AO26">
        <f t="shared" si="9"/>
        <v>5.1844933431155482E-4</v>
      </c>
      <c r="AP26" s="10">
        <f t="shared" si="10"/>
        <v>1440.3691067113818</v>
      </c>
      <c r="AQ26" s="10">
        <f t="shared" si="11"/>
        <v>448.50263932830671</v>
      </c>
      <c r="AR26" s="9">
        <f t="shared" si="12"/>
        <v>-90.263000000000005</v>
      </c>
      <c r="AS26">
        <f t="shared" si="13"/>
        <v>1.1701691837413353</v>
      </c>
    </row>
    <row r="27" spans="1:45">
      <c r="A27">
        <f>Strains!A21</f>
        <v>20</v>
      </c>
      <c r="B27">
        <f>Strains!B21</f>
        <v>20</v>
      </c>
      <c r="C27">
        <f>Strains!C21</f>
        <v>980051</v>
      </c>
      <c r="D27">
        <f>Strains!D21</f>
        <v>41644.454005208332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-22.95</v>
      </c>
      <c r="K27">
        <f>Strains!K21</f>
        <v>-23.356999999999999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4033</v>
      </c>
      <c r="R27">
        <f>Strains!R21</f>
        <v>760</v>
      </c>
      <c r="S27">
        <f>Strains!S21</f>
        <v>424</v>
      </c>
      <c r="T27">
        <f>Strains!T21</f>
        <v>1.8211672329800324</v>
      </c>
      <c r="U27">
        <f>Strains!U21</f>
        <v>0.22395507222441977</v>
      </c>
      <c r="V27">
        <f>Strains!V21</f>
        <v>-89.988094179123252</v>
      </c>
      <c r="W27">
        <f>Strains!W21</f>
        <v>5.5889965214143252E-2</v>
      </c>
      <c r="X27">
        <f>Strains!X21</f>
        <v>0.94332438536085828</v>
      </c>
      <c r="Y27">
        <f>Strains!Y21</f>
        <v>0.15456674296221187</v>
      </c>
      <c r="Z27">
        <f>Strains!Z21</f>
        <v>6.5865734591123628</v>
      </c>
      <c r="AA27">
        <f>Strains!AA21</f>
        <v>0.19436716073363972</v>
      </c>
      <c r="AB27">
        <f>Strains!AB21</f>
        <v>0.35997239115116886</v>
      </c>
      <c r="AC27">
        <f>Strains!AC21</f>
        <v>9.7861740801514913E-2</v>
      </c>
      <c r="AD27">
        <f>Strains!AD21</f>
        <v>1.2564224405437543</v>
      </c>
      <c r="AG27" s="1" t="s">
        <v>201</v>
      </c>
      <c r="AH27" s="1">
        <v>0.15</v>
      </c>
      <c r="AI27" s="1">
        <f t="shared" si="3"/>
        <v>2</v>
      </c>
      <c r="AJ27" s="9">
        <f t="shared" si="4"/>
        <v>-89.988094179123252</v>
      </c>
      <c r="AK27" s="9">
        <f t="shared" si="5"/>
        <v>5.5889965214143252E-2</v>
      </c>
      <c r="AL27" s="9">
        <f t="shared" si="6"/>
        <v>0.94332438536085828</v>
      </c>
      <c r="AM27" s="9">
        <f t="shared" si="7"/>
        <v>0.15456674296221187</v>
      </c>
      <c r="AN27">
        <f t="shared" si="8"/>
        <v>1.1729655496239673</v>
      </c>
      <c r="AO27">
        <f t="shared" si="9"/>
        <v>5.7098024596768937E-4</v>
      </c>
      <c r="AP27" s="10">
        <f t="shared" si="10"/>
        <v>2389.7107542101571</v>
      </c>
      <c r="AQ27" s="10">
        <f t="shared" si="11"/>
        <v>496.27419946759892</v>
      </c>
      <c r="AR27" s="9">
        <f t="shared" si="12"/>
        <v>-90.263000000000005</v>
      </c>
      <c r="AS27">
        <f t="shared" si="13"/>
        <v>1.1701691837413353</v>
      </c>
    </row>
    <row r="28" spans="1:45">
      <c r="A28">
        <f>Strains!A22</f>
        <v>21</v>
      </c>
      <c r="B28">
        <f>Strains!B22</f>
        <v>21</v>
      </c>
      <c r="C28">
        <f>Strains!C22</f>
        <v>980051</v>
      </c>
      <c r="D28">
        <f>Strains!D22</f>
        <v>41644.500784027776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-22.95</v>
      </c>
      <c r="K28">
        <f>Strains!K22</f>
        <v>-23.257000000000001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4047</v>
      </c>
      <c r="R28">
        <f>Strains!R22</f>
        <v>751</v>
      </c>
      <c r="S28">
        <f>Strains!S22</f>
        <v>408</v>
      </c>
      <c r="T28">
        <f>Strains!T22</f>
        <v>3.4244056149593547</v>
      </c>
      <c r="U28">
        <f>Strains!U22</f>
        <v>0.70386282757790541</v>
      </c>
      <c r="V28">
        <f>Strains!V22</f>
        <v>-90.001452780409892</v>
      </c>
      <c r="W28">
        <f>Strains!W22</f>
        <v>0.10720334444621656</v>
      </c>
      <c r="X28">
        <f>Strains!X22</f>
        <v>1.5627101886400265</v>
      </c>
      <c r="Y28">
        <f>Strains!Y22</f>
        <v>0.41901020002902017</v>
      </c>
      <c r="Z28">
        <f>Strains!Z22</f>
        <v>10.130668131204223</v>
      </c>
      <c r="AA28">
        <f>Strains!AA22</f>
        <v>0.88903341992526941</v>
      </c>
      <c r="AB28">
        <f>Strains!AB22</f>
        <v>0.65954050967042255</v>
      </c>
      <c r="AC28">
        <f>Strains!AC22</f>
        <v>0.27867143286833396</v>
      </c>
      <c r="AD28">
        <f>Strains!AD22</f>
        <v>1.3910602605930691</v>
      </c>
      <c r="AG28" s="1" t="s">
        <v>201</v>
      </c>
      <c r="AH28" s="1">
        <v>0.15</v>
      </c>
      <c r="AI28" s="1">
        <f t="shared" si="3"/>
        <v>3</v>
      </c>
      <c r="AJ28" s="9">
        <f t="shared" si="4"/>
        <v>-90.001452780409892</v>
      </c>
      <c r="AK28" s="9">
        <f t="shared" si="5"/>
        <v>0.10720334444621656</v>
      </c>
      <c r="AL28" s="9">
        <f t="shared" si="6"/>
        <v>1.5627101886400265</v>
      </c>
      <c r="AM28" s="9">
        <f t="shared" si="7"/>
        <v>0.41901020002902017</v>
      </c>
      <c r="AN28">
        <f t="shared" si="8"/>
        <v>1.1728291997183362</v>
      </c>
      <c r="AO28">
        <f t="shared" si="9"/>
        <v>1.0955581527336555E-3</v>
      </c>
      <c r="AP28" s="10">
        <f t="shared" si="10"/>
        <v>2273.1892225158222</v>
      </c>
      <c r="AQ28" s="10">
        <f t="shared" si="11"/>
        <v>945.52818326490205</v>
      </c>
      <c r="AR28" s="9">
        <f t="shared" si="12"/>
        <v>-90.263000000000005</v>
      </c>
      <c r="AS28">
        <f t="shared" si="13"/>
        <v>1.1701691837413353</v>
      </c>
    </row>
    <row r="29" spans="1:45">
      <c r="A29">
        <f>Strains!A23</f>
        <v>22</v>
      </c>
      <c r="B29">
        <f>Strains!B23</f>
        <v>22</v>
      </c>
      <c r="C29">
        <f>Strains!C23</f>
        <v>980051</v>
      </c>
      <c r="D29">
        <f>Strains!D23</f>
        <v>41644.547722453703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-22.95</v>
      </c>
      <c r="K29">
        <f>Strains!K23</f>
        <v>-23.151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4048</v>
      </c>
      <c r="R29">
        <f>Strains!R23</f>
        <v>751</v>
      </c>
      <c r="S29">
        <f>Strains!S23</f>
        <v>379</v>
      </c>
      <c r="T29">
        <f>Strains!T23</f>
        <v>2.2780024852475633</v>
      </c>
      <c r="U29">
        <f>Strains!U23</f>
        <v>0.1648835919436831</v>
      </c>
      <c r="V29">
        <f>Strains!V23</f>
        <v>-90.044446877232716</v>
      </c>
      <c r="W29">
        <f>Strains!W23</f>
        <v>3.4666443798232083E-2</v>
      </c>
      <c r="X29">
        <f>Strains!X23</f>
        <v>0.98704557406827276</v>
      </c>
      <c r="Y29">
        <f>Strains!Y23</f>
        <v>9.7577214395811102E-2</v>
      </c>
      <c r="Z29">
        <f>Strains!Z23</f>
        <v>6.6702129149552807</v>
      </c>
      <c r="AA29">
        <f>Strains!AA23</f>
        <v>0.15541059028555748</v>
      </c>
      <c r="AB29">
        <f>Strains!AB23</f>
        <v>0.56235204201197164</v>
      </c>
      <c r="AC29">
        <f>Strains!AC23</f>
        <v>7.3980737809185557E-2</v>
      </c>
      <c r="AD29">
        <f>Strains!AD23</f>
        <v>0.87759736185752646</v>
      </c>
      <c r="AG29" s="1" t="s">
        <v>201</v>
      </c>
      <c r="AH29" s="1">
        <v>0.15</v>
      </c>
      <c r="AI29" s="1">
        <f t="shared" si="3"/>
        <v>4</v>
      </c>
      <c r="AJ29" s="9">
        <f t="shared" si="4"/>
        <v>-90.044446877232716</v>
      </c>
      <c r="AK29" s="9">
        <f t="shared" si="5"/>
        <v>3.4666443798232083E-2</v>
      </c>
      <c r="AL29" s="9">
        <f t="shared" si="6"/>
        <v>0.98704557406827276</v>
      </c>
      <c r="AM29" s="9">
        <f t="shared" si="7"/>
        <v>9.7577214395811102E-2</v>
      </c>
      <c r="AN29">
        <f t="shared" si="8"/>
        <v>1.1723906865162037</v>
      </c>
      <c r="AO29">
        <f t="shared" si="9"/>
        <v>3.535377844126053E-4</v>
      </c>
      <c r="AP29" s="10">
        <f t="shared" si="10"/>
        <v>1898.4458023118598</v>
      </c>
      <c r="AQ29" s="10">
        <f t="shared" si="11"/>
        <v>308.49129471515766</v>
      </c>
      <c r="AR29" s="9">
        <f t="shared" si="12"/>
        <v>-90.263000000000005</v>
      </c>
      <c r="AS29">
        <f t="shared" si="13"/>
        <v>1.1701691837413353</v>
      </c>
    </row>
    <row r="30" spans="1:45">
      <c r="A30">
        <f>Strains!A24</f>
        <v>23</v>
      </c>
      <c r="B30">
        <f>Strains!B24</f>
        <v>23</v>
      </c>
      <c r="C30">
        <f>Strains!C24</f>
        <v>980051</v>
      </c>
      <c r="D30">
        <f>Strains!D24</f>
        <v>41644.594704050927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-22.95</v>
      </c>
      <c r="K30">
        <f>Strains!K24</f>
        <v>-23.009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4079</v>
      </c>
      <c r="R30">
        <f>Strains!R24</f>
        <v>791</v>
      </c>
      <c r="S30">
        <f>Strains!S24</f>
        <v>403</v>
      </c>
      <c r="T30">
        <f>Strains!T24</f>
        <v>2.8215788123536449</v>
      </c>
      <c r="U30">
        <f>Strains!U24</f>
        <v>0.23224923727422944</v>
      </c>
      <c r="V30">
        <f>Strains!V24</f>
        <v>-90.103783878454081</v>
      </c>
      <c r="W30">
        <f>Strains!W24</f>
        <v>4.3411236132689233E-2</v>
      </c>
      <c r="X30">
        <f>Strains!X24</f>
        <v>1.1194685383456981</v>
      </c>
      <c r="Y30">
        <f>Strains!Y24</f>
        <v>0.13271767423572139</v>
      </c>
      <c r="Z30">
        <f>Strains!Z24</f>
        <v>7.7146549066998755</v>
      </c>
      <c r="AA30">
        <f>Strains!AA24</f>
        <v>0.27366832365078925</v>
      </c>
      <c r="AB30">
        <f>Strains!AB24</f>
        <v>0.52683204069131895</v>
      </c>
      <c r="AC30">
        <f>Strains!AC24</f>
        <v>0.11201825732393579</v>
      </c>
      <c r="AD30">
        <f>Strains!AD24</f>
        <v>1.0474010099794351</v>
      </c>
      <c r="AG30" s="1" t="s">
        <v>201</v>
      </c>
      <c r="AH30" s="1">
        <v>0.15</v>
      </c>
      <c r="AI30" s="1">
        <f t="shared" si="3"/>
        <v>5</v>
      </c>
      <c r="AJ30" s="9">
        <f t="shared" si="4"/>
        <v>-90.103783878454081</v>
      </c>
      <c r="AK30" s="9">
        <f t="shared" si="5"/>
        <v>4.3411236132689233E-2</v>
      </c>
      <c r="AL30" s="9">
        <f t="shared" si="6"/>
        <v>1.1194685383456981</v>
      </c>
      <c r="AM30" s="9">
        <f t="shared" si="7"/>
        <v>0.13271767423572139</v>
      </c>
      <c r="AN30">
        <f t="shared" si="8"/>
        <v>1.1717862948884488</v>
      </c>
      <c r="AO30">
        <f t="shared" si="9"/>
        <v>4.4208376312737663E-4</v>
      </c>
      <c r="AP30" s="10">
        <f t="shared" si="10"/>
        <v>1381.9464480710108</v>
      </c>
      <c r="AQ30" s="10">
        <f t="shared" si="11"/>
        <v>382.8843037970521</v>
      </c>
      <c r="AR30" s="9">
        <f t="shared" si="12"/>
        <v>-90.263000000000005</v>
      </c>
      <c r="AS30">
        <f t="shared" si="13"/>
        <v>1.1701691837413353</v>
      </c>
    </row>
    <row r="31" spans="1:45">
      <c r="A31">
        <f>Strains!A25</f>
        <v>24</v>
      </c>
      <c r="B31">
        <f>Strains!B25</f>
        <v>24</v>
      </c>
      <c r="C31">
        <f>Strains!C25</f>
        <v>980051</v>
      </c>
      <c r="D31">
        <f>Strains!D25</f>
        <v>41644.642029976851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-22.95</v>
      </c>
      <c r="K31">
        <f>Strains!K25</f>
        <v>-22.87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4073</v>
      </c>
      <c r="R31">
        <f>Strains!R25</f>
        <v>838</v>
      </c>
      <c r="S31">
        <f>Strains!S25</f>
        <v>421</v>
      </c>
      <c r="T31">
        <f>Strains!T25</f>
        <v>3.2174423283068405</v>
      </c>
      <c r="U31">
        <f>Strains!U25</f>
        <v>0.18935589702373268</v>
      </c>
      <c r="V31">
        <f>Strains!V25</f>
        <v>-90.091650394434083</v>
      </c>
      <c r="W31">
        <f>Strains!W25</f>
        <v>2.8722123307117833E-2</v>
      </c>
      <c r="X31">
        <f>Strains!X25</f>
        <v>1.0213337338298549</v>
      </c>
      <c r="Y31">
        <f>Strains!Y25</f>
        <v>8.294181876312004E-2</v>
      </c>
      <c r="Z31">
        <f>Strains!Z25</f>
        <v>6.8567003804186442</v>
      </c>
      <c r="AA31">
        <f>Strains!AA25</f>
        <v>0.19166170915735303</v>
      </c>
      <c r="AB31">
        <f>Strains!AB25</f>
        <v>0.55080973171670977</v>
      </c>
      <c r="AC31">
        <f>Strains!AC25</f>
        <v>8.531502776591178E-2</v>
      </c>
      <c r="AD31">
        <f>Strains!AD25</f>
        <v>0.94788553639192807</v>
      </c>
      <c r="AG31" s="1" t="s">
        <v>201</v>
      </c>
      <c r="AH31" s="1">
        <v>0.15</v>
      </c>
      <c r="AI31" s="1">
        <f t="shared" si="3"/>
        <v>6</v>
      </c>
      <c r="AJ31" s="9">
        <f t="shared" si="4"/>
        <v>-90.091650394434083</v>
      </c>
      <c r="AK31" s="9">
        <f t="shared" si="5"/>
        <v>2.8722123307117833E-2</v>
      </c>
      <c r="AL31" s="9">
        <f t="shared" si="6"/>
        <v>1.0213337338298549</v>
      </c>
      <c r="AM31" s="9">
        <f t="shared" si="7"/>
        <v>8.294181876312004E-2</v>
      </c>
      <c r="AN31">
        <f t="shared" si="8"/>
        <v>1.1719098072312293</v>
      </c>
      <c r="AO31">
        <f t="shared" si="9"/>
        <v>2.9253195278911015E-4</v>
      </c>
      <c r="AP31" s="10">
        <f t="shared" si="10"/>
        <v>1487.4972902027594</v>
      </c>
      <c r="AQ31" s="10">
        <f t="shared" si="11"/>
        <v>255.0163088513259</v>
      </c>
      <c r="AR31" s="9">
        <f t="shared" si="12"/>
        <v>-90.263000000000005</v>
      </c>
      <c r="AS31">
        <f t="shared" si="13"/>
        <v>1.1701691837413353</v>
      </c>
    </row>
    <row r="32" spans="1:45">
      <c r="A32">
        <f>Strains!A26</f>
        <v>25</v>
      </c>
      <c r="B32">
        <f>Strains!B26</f>
        <v>25</v>
      </c>
      <c r="C32">
        <f>Strains!C26</f>
        <v>980051</v>
      </c>
      <c r="D32">
        <f>Strains!D26</f>
        <v>41644.689264004628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-22.95</v>
      </c>
      <c r="K32">
        <f>Strains!K26</f>
        <v>-22.802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4081</v>
      </c>
      <c r="R32">
        <f>Strains!R26</f>
        <v>808</v>
      </c>
      <c r="S32">
        <f>Strains!S26</f>
        <v>423</v>
      </c>
      <c r="T32">
        <f>Strains!T26</f>
        <v>3.0936279075865283</v>
      </c>
      <c r="U32">
        <f>Strains!U26</f>
        <v>0.1900329611825233</v>
      </c>
      <c r="V32">
        <f>Strains!V26</f>
        <v>-90.025313953359245</v>
      </c>
      <c r="W32">
        <f>Strains!W26</f>
        <v>3.055215641826655E-2</v>
      </c>
      <c r="X32">
        <f>Strains!X26</f>
        <v>1.0336994739177774</v>
      </c>
      <c r="Y32">
        <f>Strains!Y26</f>
        <v>8.7781023360689214E-2</v>
      </c>
      <c r="Z32">
        <f>Strains!Z26</f>
        <v>7.0194058258504075</v>
      </c>
      <c r="AA32">
        <f>Strains!AA26</f>
        <v>0.18276765776248288</v>
      </c>
      <c r="AB32">
        <f>Strains!AB26</f>
        <v>0.46205659090404372</v>
      </c>
      <c r="AC32">
        <f>Strains!AC26</f>
        <v>8.5324166002303928E-2</v>
      </c>
      <c r="AD32">
        <f>Strains!AD26</f>
        <v>0.9528862128307094</v>
      </c>
      <c r="AG32" s="1" t="s">
        <v>201</v>
      </c>
      <c r="AH32" s="1">
        <v>0.15</v>
      </c>
      <c r="AI32" s="1">
        <f t="shared" si="3"/>
        <v>7</v>
      </c>
      <c r="AJ32" s="9">
        <f t="shared" si="4"/>
        <v>-90.025313953359245</v>
      </c>
      <c r="AK32" s="9">
        <f t="shared" si="5"/>
        <v>3.055215641826655E-2</v>
      </c>
      <c r="AL32" s="9">
        <f t="shared" si="6"/>
        <v>1.0336994739177774</v>
      </c>
      <c r="AM32" s="9">
        <f t="shared" si="7"/>
        <v>8.7781023360689214E-2</v>
      </c>
      <c r="AN32">
        <f t="shared" si="8"/>
        <v>1.1725857696251394</v>
      </c>
      <c r="AO32">
        <f t="shared" si="9"/>
        <v>3.1171833632770429E-4</v>
      </c>
      <c r="AP32" s="10">
        <f t="shared" si="10"/>
        <v>2065.1593952232261</v>
      </c>
      <c r="AQ32" s="10">
        <f t="shared" si="11"/>
        <v>273.13267732664872</v>
      </c>
      <c r="AR32" s="9">
        <f t="shared" si="12"/>
        <v>-90.263000000000005</v>
      </c>
      <c r="AS32">
        <f t="shared" si="13"/>
        <v>1.1701691837413353</v>
      </c>
    </row>
    <row r="33" spans="1:45">
      <c r="A33">
        <f>Strains!A27</f>
        <v>26</v>
      </c>
      <c r="B33">
        <f>Strains!B27</f>
        <v>26</v>
      </c>
      <c r="C33">
        <f>Strains!C27</f>
        <v>980051</v>
      </c>
      <c r="D33">
        <f>Strains!D27</f>
        <v>41644.736595486109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-22.95</v>
      </c>
      <c r="K33">
        <f>Strains!K27</f>
        <v>-22.690999999999999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4091</v>
      </c>
      <c r="R33">
        <f>Strains!R27</f>
        <v>805</v>
      </c>
      <c r="S33">
        <f>Strains!S27</f>
        <v>424</v>
      </c>
      <c r="T33">
        <f>Strains!T27</f>
        <v>2.766508986707485</v>
      </c>
      <c r="U33">
        <f>Strains!U27</f>
        <v>0.20251723623270107</v>
      </c>
      <c r="V33">
        <f>Strains!V27</f>
        <v>-90.108295742399704</v>
      </c>
      <c r="W33">
        <f>Strains!W27</f>
        <v>3.6627106320776551E-2</v>
      </c>
      <c r="X33">
        <f>Strains!X27</f>
        <v>1.0415372902957465</v>
      </c>
      <c r="Y33">
        <f>Strains!Y27</f>
        <v>0.10758022842944985</v>
      </c>
      <c r="Z33">
        <f>Strains!Z27</f>
        <v>7.0577600103981499</v>
      </c>
      <c r="AA33">
        <f>Strains!AA27</f>
        <v>0.21780912106302128</v>
      </c>
      <c r="AB33">
        <f>Strains!AB27</f>
        <v>0.60586538851340888</v>
      </c>
      <c r="AC33">
        <f>Strains!AC27</f>
        <v>9.4571497286206521E-2</v>
      </c>
      <c r="AD33">
        <f>Strains!AD27</f>
        <v>0.99877803341671856</v>
      </c>
      <c r="AG33" s="1" t="s">
        <v>201</v>
      </c>
      <c r="AH33" s="1">
        <v>0.15</v>
      </c>
      <c r="AI33" s="1">
        <f t="shared" si="3"/>
        <v>8</v>
      </c>
      <c r="AJ33" s="9">
        <f t="shared" si="4"/>
        <v>-90.108295742399704</v>
      </c>
      <c r="AK33" s="9">
        <f t="shared" si="5"/>
        <v>3.6627106320776551E-2</v>
      </c>
      <c r="AL33" s="9">
        <f t="shared" si="6"/>
        <v>1.0415372902957465</v>
      </c>
      <c r="AM33" s="9">
        <f t="shared" si="7"/>
        <v>0.10758022842944985</v>
      </c>
      <c r="AN33">
        <f t="shared" si="8"/>
        <v>1.1717403765305108</v>
      </c>
      <c r="AO33">
        <f t="shared" si="9"/>
        <v>3.7291965798580406E-4</v>
      </c>
      <c r="AP33" s="10">
        <f t="shared" si="10"/>
        <v>1342.7056625709367</v>
      </c>
      <c r="AQ33" s="10">
        <f t="shared" si="11"/>
        <v>323.49355512157331</v>
      </c>
      <c r="AR33" s="9">
        <f t="shared" si="12"/>
        <v>-90.263000000000005</v>
      </c>
      <c r="AS33">
        <f t="shared" si="13"/>
        <v>1.1701691837413353</v>
      </c>
    </row>
    <row r="34" spans="1:45">
      <c r="A34">
        <f>Strains!A28</f>
        <v>27</v>
      </c>
      <c r="B34">
        <f>Strains!B28</f>
        <v>27</v>
      </c>
      <c r="C34">
        <f>Strains!C28</f>
        <v>980051</v>
      </c>
      <c r="D34">
        <f>Strains!D28</f>
        <v>41644.784046412038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-22.95</v>
      </c>
      <c r="K34">
        <f>Strains!K28</f>
        <v>-22.594000000000001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4103</v>
      </c>
      <c r="R34">
        <f>Strains!R28</f>
        <v>794</v>
      </c>
      <c r="S34">
        <f>Strains!S28</f>
        <v>414</v>
      </c>
      <c r="T34">
        <f>Strains!T28</f>
        <v>2.8838141449614665</v>
      </c>
      <c r="U34">
        <f>Strains!U28</f>
        <v>0.21657177914275394</v>
      </c>
      <c r="V34">
        <f>Strains!V28</f>
        <v>-90.043701033780124</v>
      </c>
      <c r="W34">
        <f>Strains!W28</f>
        <v>3.9526446259720099E-2</v>
      </c>
      <c r="X34">
        <f>Strains!X28</f>
        <v>1.0983920064206509</v>
      </c>
      <c r="Y34">
        <f>Strains!Y28</f>
        <v>0.11759689279399242</v>
      </c>
      <c r="Z34">
        <f>Strains!Z28</f>
        <v>7.649065933603115</v>
      </c>
      <c r="AA34">
        <f>Strains!AA28</f>
        <v>0.23369548240882548</v>
      </c>
      <c r="AB34">
        <f>Strains!AB28</f>
        <v>0.4246065536279009</v>
      </c>
      <c r="AC34">
        <f>Strains!AC28</f>
        <v>0.1017252439112544</v>
      </c>
      <c r="AD34">
        <f>Strains!AD28</f>
        <v>1.0157115036749143</v>
      </c>
      <c r="AG34" s="1" t="s">
        <v>201</v>
      </c>
      <c r="AH34" s="1">
        <v>0.15</v>
      </c>
      <c r="AI34" s="1">
        <f t="shared" si="3"/>
        <v>9</v>
      </c>
      <c r="AJ34" s="9">
        <f t="shared" si="4"/>
        <v>-90.043701033780124</v>
      </c>
      <c r="AK34" s="9">
        <f t="shared" si="5"/>
        <v>3.9526446259720099E-2</v>
      </c>
      <c r="AL34" s="9">
        <f t="shared" si="6"/>
        <v>1.0983920064206509</v>
      </c>
      <c r="AM34" s="9">
        <f t="shared" si="7"/>
        <v>0.11759689279399242</v>
      </c>
      <c r="AN34">
        <f t="shared" si="8"/>
        <v>1.1723982894567746</v>
      </c>
      <c r="AO34">
        <f t="shared" si="9"/>
        <v>4.0313489065679775E-4</v>
      </c>
      <c r="AP34" s="10">
        <f t="shared" si="10"/>
        <v>1904.9431025967519</v>
      </c>
      <c r="AQ34" s="10">
        <f t="shared" si="11"/>
        <v>351.01742125626606</v>
      </c>
      <c r="AR34" s="9">
        <f t="shared" si="12"/>
        <v>-90.263000000000005</v>
      </c>
      <c r="AS34">
        <f t="shared" si="13"/>
        <v>1.1701691837413353</v>
      </c>
    </row>
    <row r="35" spans="1:45">
      <c r="A35">
        <f>Strains!A29</f>
        <v>28</v>
      </c>
      <c r="B35">
        <f>Strains!B29</f>
        <v>28</v>
      </c>
      <c r="C35">
        <f>Strains!C29</f>
        <v>980051</v>
      </c>
      <c r="D35">
        <f>Strains!D29</f>
        <v>41644.831634606482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-22.95</v>
      </c>
      <c r="K35">
        <f>Strains!K29</f>
        <v>-22.655999999999999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4128</v>
      </c>
      <c r="R35">
        <f>Strains!R29</f>
        <v>763</v>
      </c>
      <c r="S35">
        <f>Strains!S29</f>
        <v>437</v>
      </c>
      <c r="T35">
        <f>Strains!T29</f>
        <v>2.221539164039922</v>
      </c>
      <c r="U35">
        <f>Strains!U29</f>
        <v>0.24153128779226318</v>
      </c>
      <c r="V35">
        <f>Strains!V29</f>
        <v>-90.028716292735794</v>
      </c>
      <c r="W35">
        <f>Strains!W29</f>
        <v>5.4893127780313335E-2</v>
      </c>
      <c r="X35">
        <f>Strains!X29</f>
        <v>1.0475586490851405</v>
      </c>
      <c r="Y35">
        <f>Strains!Y29</f>
        <v>0.15963436283127244</v>
      </c>
      <c r="Z35">
        <f>Strains!Z29</f>
        <v>7.215514452595551</v>
      </c>
      <c r="AA35">
        <f>Strains!AA29</f>
        <v>0.24035215344194374</v>
      </c>
      <c r="AB35">
        <f>Strains!AB29</f>
        <v>0.53577919145790398</v>
      </c>
      <c r="AC35">
        <f>Strains!AC29</f>
        <v>0.11182557403591212</v>
      </c>
      <c r="AD35">
        <f>Strains!AD29</f>
        <v>1.2128210533996857</v>
      </c>
      <c r="AG35" s="1" t="s">
        <v>201</v>
      </c>
      <c r="AH35" s="1">
        <v>0.15</v>
      </c>
      <c r="AI35" s="1">
        <f t="shared" si="3"/>
        <v>10</v>
      </c>
      <c r="AJ35" s="9">
        <f t="shared" si="4"/>
        <v>-90.028716292735794</v>
      </c>
      <c r="AK35" s="9">
        <f t="shared" si="5"/>
        <v>5.4893127780313335E-2</v>
      </c>
      <c r="AL35" s="9">
        <f t="shared" si="6"/>
        <v>1.0475586490851405</v>
      </c>
      <c r="AM35" s="9">
        <f t="shared" si="7"/>
        <v>0.15963436283127244</v>
      </c>
      <c r="AN35">
        <f t="shared" si="8"/>
        <v>1.1725510715585705</v>
      </c>
      <c r="AO35">
        <f t="shared" si="9"/>
        <v>5.6019352280256562E-4</v>
      </c>
      <c r="AP35" s="10">
        <f t="shared" si="10"/>
        <v>2035.5072158196272</v>
      </c>
      <c r="AQ35" s="10">
        <f t="shared" si="11"/>
        <v>486.00311511787686</v>
      </c>
      <c r="AR35" s="9">
        <f t="shared" si="12"/>
        <v>-90.263000000000005</v>
      </c>
      <c r="AS35">
        <f t="shared" si="13"/>
        <v>1.1701691837413353</v>
      </c>
    </row>
    <row r="36" spans="1:45">
      <c r="A36">
        <f>Strains!A30</f>
        <v>29</v>
      </c>
      <c r="B36">
        <f>Strains!B30</f>
        <v>29</v>
      </c>
      <c r="C36">
        <f>Strains!C30</f>
        <v>980051</v>
      </c>
      <c r="D36">
        <f>Strains!D30</f>
        <v>41644.879511226849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-22.95</v>
      </c>
      <c r="K36">
        <f>Strains!K30</f>
        <v>-22.687000000000001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4106</v>
      </c>
      <c r="R36">
        <f>Strains!R30</f>
        <v>810</v>
      </c>
      <c r="S36">
        <f>Strains!S30</f>
        <v>429</v>
      </c>
      <c r="T36">
        <f>Strains!T30</f>
        <v>2.4828416458684495</v>
      </c>
      <c r="U36">
        <f>Strains!U30</f>
        <v>0.17069719083950469</v>
      </c>
      <c r="V36">
        <f>Strains!V30</f>
        <v>-90.021531919981854</v>
      </c>
      <c r="W36">
        <f>Strains!W30</f>
        <v>2.7589926143914562E-2</v>
      </c>
      <c r="X36">
        <f>Strains!X30</f>
        <v>0.84387549803750761</v>
      </c>
      <c r="Y36">
        <f>Strains!Y30</f>
        <v>7.380929064448119E-2</v>
      </c>
      <c r="Z36">
        <f>Strains!Z30</f>
        <v>5.8008816522583011</v>
      </c>
      <c r="AA36">
        <f>Strains!AA30</f>
        <v>0.13034403908917488</v>
      </c>
      <c r="AB36">
        <f>Strains!AB30</f>
        <v>0.40703650346962461</v>
      </c>
      <c r="AC36">
        <f>Strains!AC30</f>
        <v>6.765153017578511E-2</v>
      </c>
      <c r="AD36">
        <f>Strains!AD30</f>
        <v>1.0044460252168388</v>
      </c>
      <c r="AG36" s="1" t="s">
        <v>201</v>
      </c>
      <c r="AH36" s="1">
        <v>0.15</v>
      </c>
      <c r="AI36" s="1">
        <f t="shared" si="3"/>
        <v>11</v>
      </c>
      <c r="AJ36" s="9">
        <f t="shared" si="4"/>
        <v>-90.021531919981854</v>
      </c>
      <c r="AK36" s="9">
        <f t="shared" si="5"/>
        <v>2.7589926143914562E-2</v>
      </c>
      <c r="AL36" s="9">
        <f t="shared" si="6"/>
        <v>0.84387549803750761</v>
      </c>
      <c r="AM36" s="9">
        <f t="shared" si="7"/>
        <v>7.380929064448119E-2</v>
      </c>
      <c r="AN36">
        <f t="shared" si="8"/>
        <v>1.1726243435472465</v>
      </c>
      <c r="AO36">
        <f t="shared" si="9"/>
        <v>2.8151215461758028E-4</v>
      </c>
      <c r="AP36" s="10">
        <f t="shared" si="10"/>
        <v>2098.1237927164361</v>
      </c>
      <c r="AQ36" s="10">
        <f t="shared" si="11"/>
        <v>247.33987254601197</v>
      </c>
      <c r="AR36" s="9">
        <f t="shared" si="12"/>
        <v>-90.263000000000005</v>
      </c>
      <c r="AS36">
        <f t="shared" si="13"/>
        <v>1.1701691837413353</v>
      </c>
    </row>
    <row r="37" spans="1:45">
      <c r="A37">
        <f>Strains!A31</f>
        <v>30</v>
      </c>
      <c r="B37">
        <f>Strains!B31</f>
        <v>30</v>
      </c>
      <c r="C37">
        <f>Strains!C31</f>
        <v>980051</v>
      </c>
      <c r="D37">
        <f>Strains!D31</f>
        <v>41644.927133912039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-22.95</v>
      </c>
      <c r="K37">
        <f>Strains!K31</f>
        <v>-22.696999999999999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4094</v>
      </c>
      <c r="R37">
        <f>Strains!R31</f>
        <v>815</v>
      </c>
      <c r="S37">
        <f>Strains!S31</f>
        <v>394</v>
      </c>
      <c r="T37">
        <f>Strains!T31</f>
        <v>2.7504084116107061</v>
      </c>
      <c r="U37">
        <f>Strains!U31</f>
        <v>0.15090950204542808</v>
      </c>
      <c r="V37">
        <f>Strains!V31</f>
        <v>-90.041516414847209</v>
      </c>
      <c r="W37">
        <f>Strains!W31</f>
        <v>2.3614385698189473E-2</v>
      </c>
      <c r="X37">
        <f>Strains!X31</f>
        <v>0.89884883811817362</v>
      </c>
      <c r="Y37">
        <f>Strains!Y31</f>
        <v>6.4384838259580218E-2</v>
      </c>
      <c r="Z37">
        <f>Strains!Z31</f>
        <v>6.2418048341286383</v>
      </c>
      <c r="AA37">
        <f>Strains!AA31</f>
        <v>0.12613256976394341</v>
      </c>
      <c r="AB37">
        <f>Strains!AB31</f>
        <v>0.40136908199574362</v>
      </c>
      <c r="AC37">
        <f>Strains!AC31</f>
        <v>6.2453278935581114E-2</v>
      </c>
      <c r="AD37">
        <f>Strains!AD31</f>
        <v>0.84526825140124484</v>
      </c>
      <c r="AG37" s="1" t="s">
        <v>201</v>
      </c>
      <c r="AH37" s="1">
        <v>0.15</v>
      </c>
      <c r="AI37" s="1">
        <f t="shared" si="3"/>
        <v>12</v>
      </c>
      <c r="AJ37" s="9">
        <f t="shared" si="4"/>
        <v>-90.041516414847209</v>
      </c>
      <c r="AK37" s="9">
        <f t="shared" si="5"/>
        <v>2.3614385698189473E-2</v>
      </c>
      <c r="AL37" s="9">
        <f t="shared" si="6"/>
        <v>0.89884883811817362</v>
      </c>
      <c r="AM37" s="9">
        <f t="shared" si="7"/>
        <v>6.4384838259580218E-2</v>
      </c>
      <c r="AN37">
        <f t="shared" si="8"/>
        <v>1.1724205597659669</v>
      </c>
      <c r="AO37">
        <f t="shared" si="9"/>
        <v>2.4080955105487689E-4</v>
      </c>
      <c r="AP37" s="10">
        <f t="shared" si="10"/>
        <v>1923.9748028857009</v>
      </c>
      <c r="AQ37" s="10">
        <f t="shared" si="11"/>
        <v>211.95125913425386</v>
      </c>
      <c r="AR37" s="9">
        <f t="shared" si="12"/>
        <v>-90.263000000000005</v>
      </c>
      <c r="AS37">
        <f t="shared" si="13"/>
        <v>1.1701691837413353</v>
      </c>
    </row>
    <row r="38" spans="1:45">
      <c r="A38">
        <f>Strains!A32</f>
        <v>31</v>
      </c>
      <c r="B38">
        <f>Strains!B32</f>
        <v>31</v>
      </c>
      <c r="C38">
        <f>Strains!C32</f>
        <v>980051</v>
      </c>
      <c r="D38">
        <f>Strains!D32</f>
        <v>41644.974639583335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-22.95</v>
      </c>
      <c r="K38">
        <f>Strains!K32</f>
        <v>-22.709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3978</v>
      </c>
      <c r="R38">
        <f>Strains!R32</f>
        <v>837</v>
      </c>
      <c r="S38">
        <f>Strains!S32</f>
        <v>414</v>
      </c>
      <c r="T38">
        <f>Strains!T32</f>
        <v>2.4242399414862024</v>
      </c>
      <c r="U38">
        <f>Strains!U32</f>
        <v>0.143031728684369</v>
      </c>
      <c r="V38">
        <f>Strains!V32</f>
        <v>-90.024677425964299</v>
      </c>
      <c r="W38">
        <f>Strains!W32</f>
        <v>2.284468977738429E-2</v>
      </c>
      <c r="X38">
        <f>Strains!X32</f>
        <v>0.81596378693232796</v>
      </c>
      <c r="Y38">
        <f>Strains!Y32</f>
        <v>6.0595251737404592E-2</v>
      </c>
      <c r="Z38">
        <f>Strains!Z32</f>
        <v>5.907542711816431</v>
      </c>
      <c r="AA38">
        <f>Strains!AA32</f>
        <v>0.10775145793383377</v>
      </c>
      <c r="AB38">
        <f>Strains!AB32</f>
        <v>0.2551319990872441</v>
      </c>
      <c r="AC38">
        <f>Strains!AC32</f>
        <v>5.5642221281387814E-2</v>
      </c>
      <c r="AD38">
        <f>Strains!AD32</f>
        <v>0.85381902427704959</v>
      </c>
      <c r="AG38" s="1" t="s">
        <v>201</v>
      </c>
      <c r="AH38" s="1">
        <v>0.15</v>
      </c>
      <c r="AI38" s="1">
        <f t="shared" si="3"/>
        <v>13</v>
      </c>
      <c r="AJ38" s="9">
        <f t="shared" si="4"/>
        <v>-90.024677425964299</v>
      </c>
      <c r="AK38" s="9">
        <f t="shared" si="5"/>
        <v>2.284468977738429E-2</v>
      </c>
      <c r="AL38" s="9">
        <f t="shared" si="6"/>
        <v>0.81596378693232796</v>
      </c>
      <c r="AM38" s="9">
        <f t="shared" si="7"/>
        <v>6.0595251737404592E-2</v>
      </c>
      <c r="AN38">
        <f t="shared" si="8"/>
        <v>1.1725922614632185</v>
      </c>
      <c r="AO38">
        <f t="shared" si="9"/>
        <v>2.3306078129015084E-4</v>
      </c>
      <c r="AP38" s="10">
        <f t="shared" si="10"/>
        <v>2070.7071725611559</v>
      </c>
      <c r="AQ38" s="10">
        <f t="shared" si="11"/>
        <v>205.73509895797451</v>
      </c>
      <c r="AR38" s="9">
        <f t="shared" si="12"/>
        <v>-90.263000000000005</v>
      </c>
      <c r="AS38">
        <f t="shared" si="13"/>
        <v>1.1701691837413353</v>
      </c>
    </row>
    <row r="39" spans="1:45">
      <c r="A39">
        <f>Strains!A33</f>
        <v>32</v>
      </c>
      <c r="B39">
        <f>Strains!B33</f>
        <v>32</v>
      </c>
      <c r="C39">
        <f>Strains!C33</f>
        <v>980051</v>
      </c>
      <c r="D39">
        <f>Strains!D33</f>
        <v>41645.020769212962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-22.95</v>
      </c>
      <c r="K39">
        <f>Strains!K33</f>
        <v>-22.733000000000001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3897</v>
      </c>
      <c r="R39">
        <f>Strains!R33</f>
        <v>811</v>
      </c>
      <c r="S39">
        <f>Strains!S33</f>
        <v>397</v>
      </c>
      <c r="T39">
        <f>Strains!T33</f>
        <v>2.6013906938772808</v>
      </c>
      <c r="U39">
        <f>Strains!U33</f>
        <v>0.181616248798531</v>
      </c>
      <c r="V39">
        <f>Strains!V33</f>
        <v>-90.062357404743381</v>
      </c>
      <c r="W39">
        <f>Strains!W33</f>
        <v>2.4902143985604884E-2</v>
      </c>
      <c r="X39">
        <f>Strains!X33</f>
        <v>0.75745968885076431</v>
      </c>
      <c r="Y39">
        <f>Strains!Y33</f>
        <v>6.4738889607654768E-2</v>
      </c>
      <c r="Z39">
        <f>Strains!Z33</f>
        <v>5.0271769406431606</v>
      </c>
      <c r="AA39">
        <f>Strains!AA33</f>
        <v>0.12673833282854352</v>
      </c>
      <c r="AB39">
        <f>Strains!AB33</f>
        <v>0.43407975939249699</v>
      </c>
      <c r="AC39">
        <f>Strains!AC33</f>
        <v>6.6676048603700688E-2</v>
      </c>
      <c r="AD39">
        <f>Strains!AD33</f>
        <v>1.1343550570006204</v>
      </c>
      <c r="AG39" s="1" t="s">
        <v>201</v>
      </c>
      <c r="AH39" s="1">
        <v>0.15</v>
      </c>
      <c r="AI39" s="1">
        <f t="shared" si="3"/>
        <v>14</v>
      </c>
      <c r="AJ39" s="9">
        <f t="shared" si="4"/>
        <v>-90.062357404743381</v>
      </c>
      <c r="AK39" s="9">
        <f t="shared" si="5"/>
        <v>2.4902143985604884E-2</v>
      </c>
      <c r="AL39" s="9">
        <f t="shared" si="6"/>
        <v>0.75745968885076431</v>
      </c>
      <c r="AM39" s="9">
        <f t="shared" si="7"/>
        <v>6.4738889607654768E-2</v>
      </c>
      <c r="AN39">
        <f t="shared" si="8"/>
        <v>1.1722081556276862</v>
      </c>
      <c r="AO39">
        <f t="shared" si="9"/>
        <v>2.5380748865666547E-4</v>
      </c>
      <c r="AP39" s="10">
        <f t="shared" si="10"/>
        <v>1742.4590518029318</v>
      </c>
      <c r="AQ39" s="10">
        <f t="shared" si="11"/>
        <v>222.56557283583538</v>
      </c>
      <c r="AR39" s="9">
        <f t="shared" si="12"/>
        <v>-90.263000000000005</v>
      </c>
      <c r="AS39">
        <f t="shared" si="13"/>
        <v>1.1701691837413353</v>
      </c>
    </row>
    <row r="40" spans="1:45">
      <c r="A40">
        <f>Strains!A34</f>
        <v>33</v>
      </c>
      <c r="B40">
        <f>Strains!B34</f>
        <v>33</v>
      </c>
      <c r="C40">
        <f>Strains!C34</f>
        <v>980051</v>
      </c>
      <c r="D40">
        <f>Strains!D34</f>
        <v>41645.065952893521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-22.95</v>
      </c>
      <c r="K40">
        <f>Strains!K34</f>
        <v>-22.713999999999999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3902</v>
      </c>
      <c r="R40">
        <f>Strains!R34</f>
        <v>829</v>
      </c>
      <c r="S40">
        <f>Strains!S34</f>
        <v>408</v>
      </c>
      <c r="T40">
        <f>Strains!T34</f>
        <v>2.8452328461324088</v>
      </c>
      <c r="U40">
        <f>Strains!U34</f>
        <v>0.157392976940746</v>
      </c>
      <c r="V40">
        <f>Strains!V34</f>
        <v>-90.161326909369251</v>
      </c>
      <c r="W40">
        <f>Strains!W34</f>
        <v>2.196012960972513E-2</v>
      </c>
      <c r="X40">
        <f>Strains!X34</f>
        <v>0.84900663112257013</v>
      </c>
      <c r="Y40">
        <f>Strains!Y34</f>
        <v>6.0425029502968006E-2</v>
      </c>
      <c r="Z40">
        <f>Strains!Z34</f>
        <v>5.7431942348139149</v>
      </c>
      <c r="AA40">
        <f>Strains!AA34</f>
        <v>0.13479763152494151</v>
      </c>
      <c r="AB40">
        <f>Strains!AB34</f>
        <v>0.35431992237847765</v>
      </c>
      <c r="AC40">
        <f>Strains!AC34</f>
        <v>6.3663700686854174E-2</v>
      </c>
      <c r="AD40">
        <f>Strains!AD34</f>
        <v>0.90966145896324313</v>
      </c>
      <c r="AG40" s="1" t="s">
        <v>201</v>
      </c>
      <c r="AH40" s="1">
        <v>0.15</v>
      </c>
      <c r="AI40" s="1">
        <f t="shared" si="3"/>
        <v>15</v>
      </c>
      <c r="AJ40" s="9">
        <f t="shared" si="4"/>
        <v>-90.161326909369251</v>
      </c>
      <c r="AK40" s="9">
        <f t="shared" si="5"/>
        <v>2.196012960972513E-2</v>
      </c>
      <c r="AL40" s="9">
        <f t="shared" si="6"/>
        <v>0.84900663112257013</v>
      </c>
      <c r="AM40" s="9">
        <f t="shared" si="7"/>
        <v>6.0425029502968006E-2</v>
      </c>
      <c r="AN40">
        <f t="shared" si="8"/>
        <v>1.1712010708516756</v>
      </c>
      <c r="AO40">
        <f t="shared" si="9"/>
        <v>2.2323503324161997E-4</v>
      </c>
      <c r="AP40" s="10">
        <f t="shared" si="10"/>
        <v>881.8272816252861</v>
      </c>
      <c r="AQ40" s="10">
        <f t="shared" si="11"/>
        <v>193.87272447773375</v>
      </c>
      <c r="AR40" s="9">
        <f t="shared" si="12"/>
        <v>-90.263000000000005</v>
      </c>
      <c r="AS40">
        <f t="shared" si="13"/>
        <v>1.1701691837413353</v>
      </c>
    </row>
    <row r="41" spans="1:45">
      <c r="A41">
        <f>Strains!A35</f>
        <v>34</v>
      </c>
      <c r="B41">
        <f>Strains!B35</f>
        <v>34</v>
      </c>
      <c r="C41">
        <f>Strains!C35</f>
        <v>980051</v>
      </c>
      <c r="D41">
        <f>Strains!D35</f>
        <v>41645.111207986112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-22.95</v>
      </c>
      <c r="K41">
        <f>Strains!K35</f>
        <v>-22.716999999999999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3925</v>
      </c>
      <c r="R41">
        <f>Strains!R35</f>
        <v>821</v>
      </c>
      <c r="S41">
        <f>Strains!S35</f>
        <v>434</v>
      </c>
      <c r="T41">
        <f>Strains!T35</f>
        <v>2.5966541128834617</v>
      </c>
      <c r="U41">
        <f>Strains!U35</f>
        <v>0.18647928743554265</v>
      </c>
      <c r="V41">
        <f>Strains!V35</f>
        <v>-90.175495946416802</v>
      </c>
      <c r="W41">
        <f>Strains!W35</f>
        <v>2.6797218486288056E-2</v>
      </c>
      <c r="X41">
        <f>Strains!X35</f>
        <v>0.79911416288143</v>
      </c>
      <c r="Y41">
        <f>Strains!Y35</f>
        <v>7.250638712001943E-2</v>
      </c>
      <c r="Z41">
        <f>Strains!Z35</f>
        <v>5.6013597058212676</v>
      </c>
      <c r="AA41">
        <f>Strains!AA35</f>
        <v>0.15188713385766575</v>
      </c>
      <c r="AB41">
        <f>Strains!AB35</f>
        <v>0.34593196391480635</v>
      </c>
      <c r="AC41">
        <f>Strains!AC35</f>
        <v>7.3265042660407939E-2</v>
      </c>
      <c r="AD41">
        <f>Strains!AD35</f>
        <v>1.1117687371427378</v>
      </c>
      <c r="AG41" s="1" t="s">
        <v>201</v>
      </c>
      <c r="AH41" s="1">
        <v>0.15</v>
      </c>
      <c r="AI41" s="1">
        <f t="shared" si="3"/>
        <v>16</v>
      </c>
      <c r="AJ41" s="9">
        <f t="shared" si="4"/>
        <v>-90.175495946416802</v>
      </c>
      <c r="AK41" s="9">
        <f t="shared" si="5"/>
        <v>2.6797218486288056E-2</v>
      </c>
      <c r="AL41" s="9">
        <f t="shared" si="6"/>
        <v>0.79911416288143</v>
      </c>
      <c r="AM41" s="9">
        <f t="shared" si="7"/>
        <v>7.250638712001943E-2</v>
      </c>
      <c r="AN41">
        <f t="shared" si="8"/>
        <v>1.171057103910353</v>
      </c>
      <c r="AO41">
        <f t="shared" si="9"/>
        <v>2.7232268481847122E-4</v>
      </c>
      <c r="AP41" s="10">
        <f t="shared" si="10"/>
        <v>758.79640427619108</v>
      </c>
      <c r="AQ41" s="10">
        <f t="shared" si="11"/>
        <v>235.58737469568348</v>
      </c>
      <c r="AR41" s="9">
        <f t="shared" si="12"/>
        <v>-90.263000000000005</v>
      </c>
      <c r="AS41">
        <f t="shared" si="13"/>
        <v>1.1701691837413353</v>
      </c>
    </row>
    <row r="42" spans="1:45">
      <c r="A42">
        <f>Strains!A36</f>
        <v>35</v>
      </c>
      <c r="B42">
        <f>Strains!B36</f>
        <v>35</v>
      </c>
      <c r="C42">
        <f>Strains!C36</f>
        <v>980051</v>
      </c>
      <c r="D42">
        <f>Strains!D36</f>
        <v>41645.156727199072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-22.95</v>
      </c>
      <c r="K42">
        <f>Strains!K36</f>
        <v>-22.817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3913</v>
      </c>
      <c r="R42">
        <f>Strains!R36</f>
        <v>790</v>
      </c>
      <c r="S42">
        <f>Strains!S36</f>
        <v>391</v>
      </c>
      <c r="T42">
        <f>Strains!T36</f>
        <v>2.1908976176447479</v>
      </c>
      <c r="U42">
        <f>Strains!U36</f>
        <v>0.20556557865904823</v>
      </c>
      <c r="V42">
        <f>Strains!V36</f>
        <v>-90.333019056349897</v>
      </c>
      <c r="W42">
        <f>Strains!W36</f>
        <v>3.5438680238508033E-2</v>
      </c>
      <c r="X42">
        <f>Strains!X36</f>
        <v>0.81966994588296682</v>
      </c>
      <c r="Y42">
        <f>Strains!Y36</f>
        <v>0.10247966841369513</v>
      </c>
      <c r="Z42">
        <f>Strains!Z36</f>
        <v>5.7583211754028092</v>
      </c>
      <c r="AA42">
        <f>Strains!AA36</f>
        <v>0.20576527876173784</v>
      </c>
      <c r="AB42">
        <f>Strains!AB36</f>
        <v>0.38103527351614652</v>
      </c>
      <c r="AC42">
        <f>Strains!AC36</f>
        <v>9.2256719066523593E-2</v>
      </c>
      <c r="AD42">
        <f>Strains!AD36</f>
        <v>1.1880638574199431</v>
      </c>
      <c r="AG42" s="1" t="s">
        <v>201</v>
      </c>
      <c r="AH42" s="1">
        <v>0.15</v>
      </c>
      <c r="AI42" s="1">
        <f t="shared" si="3"/>
        <v>24</v>
      </c>
      <c r="AJ42" s="9">
        <f t="shared" si="4"/>
        <v>-90.333019056349897</v>
      </c>
      <c r="AK42" s="9">
        <f t="shared" si="5"/>
        <v>3.5438680238508033E-2</v>
      </c>
      <c r="AL42" s="9">
        <f t="shared" si="6"/>
        <v>0.81966994588296682</v>
      </c>
      <c r="AM42" s="9">
        <f t="shared" si="7"/>
        <v>0.10247966841369513</v>
      </c>
      <c r="AN42">
        <f t="shared" si="8"/>
        <v>1.1694601471608324</v>
      </c>
      <c r="AO42">
        <f t="shared" si="9"/>
        <v>3.5870201865084717E-4</v>
      </c>
      <c r="AP42" s="10">
        <f t="shared" si="10"/>
        <v>-605.92655348856931</v>
      </c>
      <c r="AQ42" s="10">
        <f t="shared" si="11"/>
        <v>305.67358314437456</v>
      </c>
      <c r="AR42" s="9">
        <f t="shared" si="12"/>
        <v>-90.263000000000005</v>
      </c>
      <c r="AS42">
        <f t="shared" si="13"/>
        <v>1.1701691837413353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980051</v>
      </c>
      <c r="D44">
        <f>Strains!D38</f>
        <v>41645.202407986108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-22.95</v>
      </c>
      <c r="K44">
        <f>Strains!K38</f>
        <v>-21.413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3908</v>
      </c>
      <c r="R44">
        <f>Strains!R38</f>
        <v>792</v>
      </c>
      <c r="S44">
        <f>Strains!S38</f>
        <v>413</v>
      </c>
      <c r="T44">
        <f>Strains!T38</f>
        <v>2.6530198499552644</v>
      </c>
      <c r="U44">
        <f>Strains!U38</f>
        <v>0.16584811137164557</v>
      </c>
      <c r="V44">
        <f>Strains!V38</f>
        <v>-90.248290434172418</v>
      </c>
      <c r="W44">
        <f>Strains!W38</f>
        <v>2.4114649362857087E-2</v>
      </c>
      <c r="X44">
        <f>Strains!X38</f>
        <v>0.82883292987670765</v>
      </c>
      <c r="Y44">
        <f>Strains!Y38</f>
        <v>6.7425479830800286E-2</v>
      </c>
      <c r="Z44">
        <f>Strains!Z38</f>
        <v>5.6021019971575665</v>
      </c>
      <c r="AA44">
        <f>Strains!AA38</f>
        <v>0.15225978832163231</v>
      </c>
      <c r="AB44">
        <f>Strains!AB38</f>
        <v>0.27638876668937223</v>
      </c>
      <c r="AC44">
        <f>Strains!AC38</f>
        <v>6.9621767217073818E-2</v>
      </c>
      <c r="AD44">
        <f>Strains!AD38</f>
        <v>0.97439924167879188</v>
      </c>
      <c r="AG44" s="1" t="s">
        <v>201</v>
      </c>
      <c r="AH44" s="1">
        <v>2.5</v>
      </c>
      <c r="AI44" s="1">
        <f t="shared" si="3"/>
        <v>-24</v>
      </c>
      <c r="AJ44" s="9">
        <f t="shared" si="4"/>
        <v>-90.248290434172418</v>
      </c>
      <c r="AK44" s="9">
        <f t="shared" si="5"/>
        <v>2.4114649362857087E-2</v>
      </c>
      <c r="AL44" s="9">
        <f t="shared" si="6"/>
        <v>0.82883292987670765</v>
      </c>
      <c r="AM44" s="9">
        <f t="shared" si="7"/>
        <v>6.7425479830800286E-2</v>
      </c>
      <c r="AN44">
        <f t="shared" si="8"/>
        <v>1.1703183026172539</v>
      </c>
      <c r="AO44">
        <f t="shared" si="9"/>
        <v>2.4458730598087008E-4</v>
      </c>
      <c r="AP44" s="10">
        <f t="shared" si="10"/>
        <v>127.43360361093019</v>
      </c>
      <c r="AQ44" s="10">
        <f t="shared" si="11"/>
        <v>209.99116321548055</v>
      </c>
      <c r="AR44" s="9">
        <f t="shared" si="12"/>
        <v>-90.263000000000005</v>
      </c>
      <c r="AS44">
        <f t="shared" si="13"/>
        <v>1.1701691837413353</v>
      </c>
    </row>
    <row r="45" spans="1:45">
      <c r="A45">
        <f>Strains!A39</f>
        <v>38</v>
      </c>
      <c r="B45">
        <f>Strains!B39</f>
        <v>38</v>
      </c>
      <c r="C45">
        <f>Strains!C39</f>
        <v>980051</v>
      </c>
      <c r="D45">
        <f>Strains!D39</f>
        <v>41645.247788310182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-22.95</v>
      </c>
      <c r="K45">
        <f>Strains!K39</f>
        <v>-21.027999999999999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3915</v>
      </c>
      <c r="R45">
        <f>Strains!R39</f>
        <v>830</v>
      </c>
      <c r="S45">
        <f>Strains!S39</f>
        <v>381</v>
      </c>
      <c r="T45">
        <f>Strains!T39</f>
        <v>3.0969918390095317</v>
      </c>
      <c r="U45">
        <f>Strains!U39</f>
        <v>0.15222673321228383</v>
      </c>
      <c r="V45">
        <f>Strains!V39</f>
        <v>-90.201053946115408</v>
      </c>
      <c r="W45">
        <f>Strains!W39</f>
        <v>2.0599381822617027E-2</v>
      </c>
      <c r="X45">
        <f>Strains!X39</f>
        <v>0.89474476979910389</v>
      </c>
      <c r="Y45">
        <f>Strains!Y39</f>
        <v>5.8322343257626155E-2</v>
      </c>
      <c r="Z45">
        <f>Strains!Z39</f>
        <v>5.9433387456543656</v>
      </c>
      <c r="AA45">
        <f>Strains!AA39</f>
        <v>0.14530922741502003</v>
      </c>
      <c r="AB45">
        <f>Strains!AB39</f>
        <v>0.36573718505443886</v>
      </c>
      <c r="AC45">
        <f>Strains!AC39</f>
        <v>6.5325901529145164E-2</v>
      </c>
      <c r="AD45">
        <f>Strains!AD39</f>
        <v>0.84359358055977995</v>
      </c>
      <c r="AG45" s="1" t="s">
        <v>201</v>
      </c>
      <c r="AH45" s="1">
        <v>2.5</v>
      </c>
      <c r="AI45" s="1">
        <f t="shared" si="3"/>
        <v>-16</v>
      </c>
      <c r="AJ45" s="9">
        <f t="shared" si="4"/>
        <v>-90.201053946115408</v>
      </c>
      <c r="AK45" s="9">
        <f t="shared" si="5"/>
        <v>2.0599381822617027E-2</v>
      </c>
      <c r="AL45" s="9">
        <f t="shared" si="6"/>
        <v>0.89474476979910389</v>
      </c>
      <c r="AM45" s="9">
        <f t="shared" si="7"/>
        <v>5.8322343257626155E-2</v>
      </c>
      <c r="AN45">
        <f t="shared" si="8"/>
        <v>1.1707975521894536</v>
      </c>
      <c r="AO45">
        <f t="shared" si="9"/>
        <v>2.0918141892400932E-4</v>
      </c>
      <c r="AP45" s="10">
        <f t="shared" si="10"/>
        <v>536.98940020728719</v>
      </c>
      <c r="AQ45" s="10">
        <f t="shared" si="11"/>
        <v>180.83072746856283</v>
      </c>
      <c r="AR45" s="9">
        <f t="shared" si="12"/>
        <v>-90.263000000000005</v>
      </c>
      <c r="AS45">
        <f t="shared" si="13"/>
        <v>1.1701691837413353</v>
      </c>
    </row>
    <row r="46" spans="1:45">
      <c r="A46">
        <f>Strains!A40</f>
        <v>39</v>
      </c>
      <c r="B46">
        <f>Strains!B40</f>
        <v>39</v>
      </c>
      <c r="C46">
        <f>Strains!C40</f>
        <v>980051</v>
      </c>
      <c r="D46">
        <f>Strains!D40</f>
        <v>41645.293206828705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-22.95</v>
      </c>
      <c r="K46">
        <f>Strains!K40</f>
        <v>-20.815000000000001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3921</v>
      </c>
      <c r="R46">
        <f>Strains!R40</f>
        <v>802</v>
      </c>
      <c r="S46">
        <f>Strains!S40</f>
        <v>443</v>
      </c>
      <c r="T46">
        <f>Strains!T40</f>
        <v>2.3655755225359152</v>
      </c>
      <c r="U46">
        <f>Strains!U40</f>
        <v>0.21373425190421239</v>
      </c>
      <c r="V46">
        <f>Strains!V40</f>
        <v>-89.952225965448207</v>
      </c>
      <c r="W46">
        <f>Strains!W40</f>
        <v>3.5736457689073624E-2</v>
      </c>
      <c r="X46">
        <f>Strains!X40</f>
        <v>0.83071095206046919</v>
      </c>
      <c r="Y46">
        <f>Strains!Y40</f>
        <v>9.4799344448326037E-2</v>
      </c>
      <c r="Z46">
        <f>Strains!Z40</f>
        <v>5.8071367319305578</v>
      </c>
      <c r="AA46">
        <f>Strains!AA40</f>
        <v>0.15659014641474137</v>
      </c>
      <c r="AB46">
        <f>Strains!AB40</f>
        <v>0.20919526355812471</v>
      </c>
      <c r="AC46">
        <f>Strains!AC40</f>
        <v>8.4315982060549063E-2</v>
      </c>
      <c r="AD46">
        <f>Strains!AD40</f>
        <v>1.2885234128612424</v>
      </c>
      <c r="AG46" s="1" t="s">
        <v>201</v>
      </c>
      <c r="AH46" s="1">
        <v>2.5</v>
      </c>
      <c r="AI46" s="1">
        <f t="shared" si="3"/>
        <v>-12</v>
      </c>
      <c r="AJ46" s="9">
        <f t="shared" si="4"/>
        <v>-89.952225965448207</v>
      </c>
      <c r="AK46" s="9">
        <f t="shared" si="5"/>
        <v>3.5736457689073624E-2</v>
      </c>
      <c r="AL46" s="9">
        <f t="shared" si="6"/>
        <v>0.83071095206046919</v>
      </c>
      <c r="AM46" s="9">
        <f t="shared" si="7"/>
        <v>9.4799344448326037E-2</v>
      </c>
      <c r="AN46">
        <f t="shared" si="8"/>
        <v>1.1733318886858624</v>
      </c>
      <c r="AO46">
        <f t="shared" si="9"/>
        <v>3.6533541169769812E-4</v>
      </c>
      <c r="AP46" s="10">
        <f t="shared" si="10"/>
        <v>2702.7757938515297</v>
      </c>
      <c r="AQ46" s="10">
        <f t="shared" si="11"/>
        <v>320.93278940165237</v>
      </c>
      <c r="AR46" s="9">
        <f t="shared" si="12"/>
        <v>-90.263000000000005</v>
      </c>
      <c r="AS46">
        <f t="shared" si="13"/>
        <v>1.1701691837413353</v>
      </c>
    </row>
    <row r="47" spans="1:45">
      <c r="A47">
        <f>Strains!A41</f>
        <v>40</v>
      </c>
      <c r="B47">
        <f>Strains!B41</f>
        <v>40</v>
      </c>
      <c r="C47">
        <f>Strains!C41</f>
        <v>980051</v>
      </c>
      <c r="D47">
        <f>Strains!D41</f>
        <v>41645.338677430555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-22.95</v>
      </c>
      <c r="K47">
        <f>Strains!K41</f>
        <v>-20.619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3932</v>
      </c>
      <c r="R47">
        <f>Strains!R41</f>
        <v>752</v>
      </c>
      <c r="S47">
        <f>Strains!S41</f>
        <v>435</v>
      </c>
      <c r="T47">
        <f>Strains!T41</f>
        <v>2.4325211702989513</v>
      </c>
      <c r="U47">
        <f>Strains!U41</f>
        <v>0.19805253394871009</v>
      </c>
      <c r="V47">
        <f>Strains!V41</f>
        <v>-90.040710441241202</v>
      </c>
      <c r="W47">
        <f>Strains!W41</f>
        <v>3.8019928892370006E-2</v>
      </c>
      <c r="X47">
        <f>Strains!X41</f>
        <v>0.97060742655293519</v>
      </c>
      <c r="Y47">
        <f>Strains!Y41</f>
        <v>0.10711530297130169</v>
      </c>
      <c r="Z47">
        <f>Strains!Z41</f>
        <v>6.7436017604993408</v>
      </c>
      <c r="AA47">
        <f>Strains!AA41</f>
        <v>0.18447220975657008</v>
      </c>
      <c r="AB47">
        <f>Strains!AB41</f>
        <v>0.24950072696573555</v>
      </c>
      <c r="AC47">
        <f>Strains!AC41</f>
        <v>8.7058807144425918E-2</v>
      </c>
      <c r="AD47">
        <f>Strains!AD41</f>
        <v>1.0752580029178245</v>
      </c>
      <c r="AG47" s="1" t="s">
        <v>201</v>
      </c>
      <c r="AH47" s="1">
        <v>2.5</v>
      </c>
      <c r="AI47" s="1">
        <f t="shared" si="3"/>
        <v>-9</v>
      </c>
      <c r="AJ47" s="9">
        <f t="shared" si="4"/>
        <v>-90.040710441241202</v>
      </c>
      <c r="AK47" s="9">
        <f t="shared" si="5"/>
        <v>3.8019928892370006E-2</v>
      </c>
      <c r="AL47" s="9">
        <f t="shared" si="6"/>
        <v>0.97060742655293519</v>
      </c>
      <c r="AM47" s="9">
        <f t="shared" si="7"/>
        <v>0.10711530297130169</v>
      </c>
      <c r="AN47">
        <f t="shared" si="8"/>
        <v>1.1724287762942418</v>
      </c>
      <c r="AO47">
        <f t="shared" si="9"/>
        <v>3.8779242950437443E-4</v>
      </c>
      <c r="AP47" s="10">
        <f t="shared" si="10"/>
        <v>1930.9964612826545</v>
      </c>
      <c r="AQ47" s="10">
        <f t="shared" si="11"/>
        <v>337.94358499032819</v>
      </c>
      <c r="AR47" s="9">
        <f t="shared" si="12"/>
        <v>-90.263000000000005</v>
      </c>
      <c r="AS47">
        <f t="shared" si="13"/>
        <v>1.1701691837413353</v>
      </c>
    </row>
    <row r="48" spans="1:45">
      <c r="A48">
        <f>Strains!A42</f>
        <v>41</v>
      </c>
      <c r="B48">
        <f>Strains!B42</f>
        <v>41</v>
      </c>
      <c r="C48">
        <f>Strains!C42</f>
        <v>980051</v>
      </c>
      <c r="D48">
        <f>Strains!D42</f>
        <v>41645.384285763888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-22.95</v>
      </c>
      <c r="K48">
        <f>Strains!K42</f>
        <v>-20.834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3949</v>
      </c>
      <c r="R48">
        <f>Strains!R42</f>
        <v>733</v>
      </c>
      <c r="S48">
        <f>Strains!S42</f>
        <v>440</v>
      </c>
      <c r="T48">
        <f>Strains!T42</f>
        <v>2.0012769437944602</v>
      </c>
      <c r="U48">
        <f>Strains!U42</f>
        <v>0.17746812541292126</v>
      </c>
      <c r="V48">
        <f>Strains!V42</f>
        <v>-90.027169950864888</v>
      </c>
      <c r="W48">
        <f>Strains!W42</f>
        <v>4.1836953474483206E-2</v>
      </c>
      <c r="X48">
        <f>Strains!X42</f>
        <v>0.97061617058484728</v>
      </c>
      <c r="Y48">
        <f>Strains!Y42</f>
        <v>0.11697079197624416</v>
      </c>
      <c r="Z48">
        <f>Strains!Z42</f>
        <v>6.7693924973172299</v>
      </c>
      <c r="AA48">
        <f>Strains!AA42</f>
        <v>0.16497668616786068</v>
      </c>
      <c r="AB48">
        <f>Strains!AB42</f>
        <v>0.34313992882430161</v>
      </c>
      <c r="AC48">
        <f>Strains!AC42</f>
        <v>7.9291703086239229E-2</v>
      </c>
      <c r="AD48">
        <f>Strains!AD42</f>
        <v>0.97162764688892689</v>
      </c>
      <c r="AG48" s="1" t="s">
        <v>201</v>
      </c>
      <c r="AH48" s="1">
        <v>2.5</v>
      </c>
      <c r="AI48" s="1">
        <f t="shared" si="3"/>
        <v>-6</v>
      </c>
      <c r="AJ48" s="9">
        <f t="shared" si="4"/>
        <v>-90.027169950864888</v>
      </c>
      <c r="AK48" s="9">
        <f t="shared" si="5"/>
        <v>4.1836953474483206E-2</v>
      </c>
      <c r="AL48" s="9">
        <f t="shared" si="6"/>
        <v>0.97061617058484728</v>
      </c>
      <c r="AM48" s="9">
        <f t="shared" si="7"/>
        <v>0.11697079197624416</v>
      </c>
      <c r="AN48">
        <f t="shared" si="8"/>
        <v>1.1725668412291244</v>
      </c>
      <c r="AO48">
        <f t="shared" si="9"/>
        <v>4.2689744221813264E-4</v>
      </c>
      <c r="AP48" s="10">
        <f t="shared" si="10"/>
        <v>2048.9836180125253</v>
      </c>
      <c r="AQ48" s="10">
        <f t="shared" si="11"/>
        <v>371.80037365781345</v>
      </c>
      <c r="AR48" s="9">
        <f t="shared" si="12"/>
        <v>-90.263000000000005</v>
      </c>
      <c r="AS48">
        <f t="shared" si="13"/>
        <v>1.1701691837413353</v>
      </c>
    </row>
    <row r="49" spans="1:45">
      <c r="A49">
        <f>Strains!A43</f>
        <v>42</v>
      </c>
      <c r="B49">
        <f>Strains!B43</f>
        <v>42</v>
      </c>
      <c r="C49">
        <f>Strains!C43</f>
        <v>980051</v>
      </c>
      <c r="D49">
        <f>Strains!D43</f>
        <v>41645.43009490741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-22.95</v>
      </c>
      <c r="K49">
        <f>Strains!K43</f>
        <v>-21.065999999999999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3948</v>
      </c>
      <c r="R49">
        <f>Strains!R43</f>
        <v>762</v>
      </c>
      <c r="S49">
        <f>Strains!S43</f>
        <v>448</v>
      </c>
      <c r="T49">
        <f>Strains!T43</f>
        <v>2.2090806387904367</v>
      </c>
      <c r="U49">
        <f>Strains!U43</f>
        <v>0.16500110702977874</v>
      </c>
      <c r="V49">
        <f>Strains!V43</f>
        <v>-90.020150590414133</v>
      </c>
      <c r="W49">
        <f>Strains!W43</f>
        <v>3.1581470258501165E-2</v>
      </c>
      <c r="X49">
        <f>Strains!X43</f>
        <v>0.87920094168871676</v>
      </c>
      <c r="Y49">
        <f>Strains!Y43</f>
        <v>8.5116139210369673E-2</v>
      </c>
      <c r="Z49">
        <f>Strains!Z43</f>
        <v>6.2806525285580852</v>
      </c>
      <c r="AA49">
        <f>Strains!AA43</f>
        <v>0.13618784083394794</v>
      </c>
      <c r="AB49">
        <f>Strains!AB43</f>
        <v>0.19253362604167218</v>
      </c>
      <c r="AC49">
        <f>Strains!AC43</f>
        <v>6.826856392408398E-2</v>
      </c>
      <c r="AD49">
        <f>Strains!AD43</f>
        <v>0.96358769388014143</v>
      </c>
      <c r="AG49" s="1" t="s">
        <v>201</v>
      </c>
      <c r="AH49" s="1">
        <v>2.5</v>
      </c>
      <c r="AI49" s="1">
        <f t="shared" si="3"/>
        <v>-3</v>
      </c>
      <c r="AJ49" s="9">
        <f t="shared" si="4"/>
        <v>-90.020150590414133</v>
      </c>
      <c r="AK49" s="9">
        <f t="shared" si="5"/>
        <v>3.1581470258501165E-2</v>
      </c>
      <c r="AL49" s="9">
        <f t="shared" si="6"/>
        <v>0.87920094168871676</v>
      </c>
      <c r="AM49" s="9">
        <f t="shared" si="7"/>
        <v>8.5116139210369673E-2</v>
      </c>
      <c r="AN49">
        <f t="shared" si="8"/>
        <v>1.1726384330306934</v>
      </c>
      <c r="AO49">
        <f t="shared" si="9"/>
        <v>3.2226810087565561E-4</v>
      </c>
      <c r="AP49" s="10">
        <f t="shared" si="10"/>
        <v>2110.1643451789319</v>
      </c>
      <c r="AQ49" s="10">
        <f t="shared" si="11"/>
        <v>282.30473562854831</v>
      </c>
      <c r="AR49" s="9">
        <f t="shared" si="12"/>
        <v>-90.263000000000005</v>
      </c>
      <c r="AS49">
        <f t="shared" si="13"/>
        <v>1.1701691837413353</v>
      </c>
    </row>
    <row r="50" spans="1:45">
      <c r="A50">
        <f>Strains!A44</f>
        <v>43</v>
      </c>
      <c r="B50">
        <f>Strains!B44</f>
        <v>43</v>
      </c>
      <c r="C50">
        <f>Strains!C44</f>
        <v>980051</v>
      </c>
      <c r="D50">
        <f>Strains!D44</f>
        <v>41645.475889467591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-22.95</v>
      </c>
      <c r="K50">
        <f>Strains!K44</f>
        <v>-21.064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3964</v>
      </c>
      <c r="R50">
        <f>Strains!R44</f>
        <v>739</v>
      </c>
      <c r="S50">
        <f>Strains!S44</f>
        <v>433</v>
      </c>
      <c r="T50">
        <f>Strains!T44</f>
        <v>1.7731948235989936</v>
      </c>
      <c r="U50">
        <f>Strains!U44</f>
        <v>0.18026922555183417</v>
      </c>
      <c r="V50">
        <f>Strains!V44</f>
        <v>-90.097260543092716</v>
      </c>
      <c r="W50">
        <f>Strains!W44</f>
        <v>3.9173043908242902E-2</v>
      </c>
      <c r="X50">
        <f>Strains!X44</f>
        <v>0.80906536186624889</v>
      </c>
      <c r="Y50">
        <f>Strains!Y44</f>
        <v>0.10503445920510625</v>
      </c>
      <c r="Z50">
        <f>Strains!Z44</f>
        <v>5.6555787108934714</v>
      </c>
      <c r="AA50">
        <f>Strains!AA44</f>
        <v>0.14560872297999242</v>
      </c>
      <c r="AB50">
        <f>Strains!AB44</f>
        <v>0.28302960835368118</v>
      </c>
      <c r="AC50">
        <f>Strains!AC44</f>
        <v>7.2358104341694318E-2</v>
      </c>
      <c r="AD50">
        <f>Strains!AD44</f>
        <v>1.1228919525293939</v>
      </c>
      <c r="AG50" s="1" t="s">
        <v>201</v>
      </c>
      <c r="AH50" s="1">
        <v>2.5</v>
      </c>
      <c r="AI50" s="1">
        <f t="shared" si="3"/>
        <v>0</v>
      </c>
      <c r="AJ50" s="9">
        <f t="shared" si="4"/>
        <v>-90.097260543092716</v>
      </c>
      <c r="AK50" s="9">
        <f t="shared" si="5"/>
        <v>3.9173043908242902E-2</v>
      </c>
      <c r="AL50" s="9">
        <f t="shared" si="6"/>
        <v>0.80906536186624889</v>
      </c>
      <c r="AM50" s="9">
        <f t="shared" si="7"/>
        <v>0.10503445920510625</v>
      </c>
      <c r="AN50">
        <f t="shared" si="8"/>
        <v>1.1718526940655272</v>
      </c>
      <c r="AO50">
        <f t="shared" si="9"/>
        <v>3.9896953108509159E-4</v>
      </c>
      <c r="AP50" s="10">
        <f t="shared" si="10"/>
        <v>1438.6896763160983</v>
      </c>
      <c r="AQ50" s="10">
        <f t="shared" si="11"/>
        <v>346.09746317483041</v>
      </c>
      <c r="AR50" s="9">
        <f t="shared" si="12"/>
        <v>-90.263000000000005</v>
      </c>
      <c r="AS50">
        <f t="shared" si="13"/>
        <v>1.1701691837413353</v>
      </c>
    </row>
    <row r="51" spans="1:45">
      <c r="A51">
        <f>Strains!A45</f>
        <v>44</v>
      </c>
      <c r="B51">
        <f>Strains!B45</f>
        <v>44</v>
      </c>
      <c r="C51">
        <f>Strains!C45</f>
        <v>980051</v>
      </c>
      <c r="D51">
        <f>Strains!D45</f>
        <v>41645.521865393515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-22.95</v>
      </c>
      <c r="K51">
        <f>Strains!K45</f>
        <v>-20.927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3981</v>
      </c>
      <c r="R51">
        <f>Strains!R45</f>
        <v>810</v>
      </c>
      <c r="S51">
        <f>Strains!S45</f>
        <v>431</v>
      </c>
      <c r="T51">
        <f>Strains!T45</f>
        <v>2.3689836682606118</v>
      </c>
      <c r="U51">
        <f>Strains!U45</f>
        <v>0.170819473413127</v>
      </c>
      <c r="V51">
        <f>Strains!V45</f>
        <v>-90.061874937086131</v>
      </c>
      <c r="W51">
        <f>Strains!W45</f>
        <v>2.7013699704310952E-2</v>
      </c>
      <c r="X51">
        <f>Strains!X45</f>
        <v>0.79186462895331755</v>
      </c>
      <c r="Y51">
        <f>Strains!Y45</f>
        <v>7.1420816461434319E-2</v>
      </c>
      <c r="Z51">
        <f>Strains!Z45</f>
        <v>5.3925353523562762</v>
      </c>
      <c r="AA51">
        <f>Strains!AA45</f>
        <v>0.12676186113560328</v>
      </c>
      <c r="AB51">
        <f>Strains!AB45</f>
        <v>0.37098628960936897</v>
      </c>
      <c r="AC51">
        <f>Strains!AC45</f>
        <v>6.5353318756780299E-2</v>
      </c>
      <c r="AD51">
        <f>Strains!AD45</f>
        <v>1.051118907397717</v>
      </c>
      <c r="AG51" s="1" t="s">
        <v>201</v>
      </c>
      <c r="AH51" s="1">
        <v>2.5</v>
      </c>
      <c r="AI51" s="1">
        <f t="shared" ref="AI51:AI52" si="14">-L51</f>
        <v>3</v>
      </c>
      <c r="AJ51" s="9">
        <f t="shared" ref="AJ51:AJ52" si="15">V51</f>
        <v>-90.061874937086131</v>
      </c>
      <c r="AK51" s="9">
        <f t="shared" ref="AK51:AK52" si="16">W51</f>
        <v>2.7013699704310952E-2</v>
      </c>
      <c r="AL51" s="9">
        <f t="shared" ref="AL51:AL52" si="17">X51</f>
        <v>0.79186462895331755</v>
      </c>
      <c r="AM51" s="9">
        <f t="shared" ref="AM51:AM52" si="18">Y51</f>
        <v>7.1420816461434319E-2</v>
      </c>
      <c r="AN51">
        <f t="shared" ref="AN51:AN52" si="19">ABS(lambda/2/SIN(RADIANS(AJ51-phi0)/2))</f>
        <v>1.1722130714620616</v>
      </c>
      <c r="AO51">
        <f t="shared" ref="AO51:AO52" si="20">ABS(lambda/2/SIN(RADIANS(AJ51+AK51-phi0)/2))-AN51</f>
        <v>2.7533995003636846E-4</v>
      </c>
      <c r="AP51" s="10">
        <f t="shared" ref="AP51:AP52" si="21">(AN51-AS51)/AS51*1000000</f>
        <v>1746.6600121799804</v>
      </c>
      <c r="AQ51" s="10">
        <f t="shared" ref="AQ51:AQ52" si="22">(SIN(RADIANS(AR51/2))/SIN(RADIANS((AJ51+AK51)/2))-1)*1000000-AP51</f>
        <v>241.03216635580225</v>
      </c>
      <c r="AR51" s="9">
        <f t="shared" ref="AR51:AR52" si="23">VLOOKUP(AG51,$AH$1:$AI$4,2,FALSE)</f>
        <v>-90.263000000000005</v>
      </c>
      <c r="AS51">
        <f t="shared" ref="AS51:AS52" si="24">ABS(lambda/2/SIN(RADIANS(AR51-phi0)/2))</f>
        <v>1.1701691837413353</v>
      </c>
    </row>
    <row r="52" spans="1:45">
      <c r="A52">
        <f>Strains!A46</f>
        <v>45</v>
      </c>
      <c r="B52">
        <f>Strains!B46</f>
        <v>45</v>
      </c>
      <c r="C52">
        <f>Strains!C46</f>
        <v>980051</v>
      </c>
      <c r="D52">
        <f>Strains!D46</f>
        <v>41645.568066435182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-22.95</v>
      </c>
      <c r="K52">
        <f>Strains!K46</f>
        <v>-20.54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3986</v>
      </c>
      <c r="R52">
        <f>Strains!R46</f>
        <v>743</v>
      </c>
      <c r="S52">
        <f>Strains!S46</f>
        <v>394</v>
      </c>
      <c r="T52">
        <f>Strains!T46</f>
        <v>2.1414285022806152</v>
      </c>
      <c r="U52">
        <f>Strains!U46</f>
        <v>0.1723427255732056</v>
      </c>
      <c r="V52">
        <f>Strains!V46</f>
        <v>-90.128279518588073</v>
      </c>
      <c r="W52">
        <f>Strains!W46</f>
        <v>3.4922701566320921E-2</v>
      </c>
      <c r="X52">
        <f>Strains!X46</f>
        <v>0.91559814213078827</v>
      </c>
      <c r="Y52">
        <f>Strains!Y46</f>
        <v>9.8535416454155769E-2</v>
      </c>
      <c r="Z52">
        <f>Strains!Z46</f>
        <v>6.3636185308973188</v>
      </c>
      <c r="AA52">
        <f>Strains!AA46</f>
        <v>0.16271331154874952</v>
      </c>
      <c r="AB52">
        <f>Strains!AB46</f>
        <v>0.29343893783746683</v>
      </c>
      <c r="AC52">
        <f>Strains!AC46</f>
        <v>7.4903441443075522E-2</v>
      </c>
      <c r="AD52">
        <f>Strains!AD46</f>
        <v>0.97301448551516945</v>
      </c>
      <c r="AG52" s="1" t="s">
        <v>201</v>
      </c>
      <c r="AH52" s="1">
        <v>2.5</v>
      </c>
      <c r="AI52" s="1">
        <f t="shared" si="14"/>
        <v>6</v>
      </c>
      <c r="AJ52" s="9">
        <f t="shared" si="15"/>
        <v>-90.128279518588073</v>
      </c>
      <c r="AK52" s="9">
        <f t="shared" si="16"/>
        <v>3.4922701566320921E-2</v>
      </c>
      <c r="AL52" s="9">
        <f t="shared" si="17"/>
        <v>0.91559814213078827</v>
      </c>
      <c r="AM52" s="9">
        <f t="shared" si="18"/>
        <v>9.8535416454155769E-2</v>
      </c>
      <c r="AN52">
        <f t="shared" si="19"/>
        <v>1.1715370617815082</v>
      </c>
      <c r="AO52">
        <f t="shared" si="20"/>
        <v>3.5537261797435882E-4</v>
      </c>
      <c r="AP52" s="10">
        <f t="shared" si="21"/>
        <v>1168.957497068456</v>
      </c>
      <c r="AQ52" s="10">
        <f t="shared" si="22"/>
        <v>307.95199274592596</v>
      </c>
      <c r="AR52" s="9">
        <f t="shared" si="23"/>
        <v>-90.263000000000005</v>
      </c>
      <c r="AS52">
        <f t="shared" si="24"/>
        <v>1.1701691837413353</v>
      </c>
    </row>
    <row r="53" spans="1:45">
      <c r="A53">
        <f>Strains!A47</f>
        <v>46</v>
      </c>
      <c r="B53">
        <f>Strains!B47</f>
        <v>46</v>
      </c>
      <c r="C53">
        <f>Strains!C47</f>
        <v>980051</v>
      </c>
      <c r="D53">
        <f>Strains!D47</f>
        <v>41645.614293634259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-22.95</v>
      </c>
      <c r="K53">
        <f>Strains!K47</f>
        <v>-20.263999999999999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4013</v>
      </c>
      <c r="R53">
        <f>Strains!R47</f>
        <v>822</v>
      </c>
      <c r="S53">
        <f>Strains!S47</f>
        <v>430</v>
      </c>
      <c r="T53">
        <f>Strains!T47</f>
        <v>2.7922477795359595</v>
      </c>
      <c r="U53">
        <f>Strains!U47</f>
        <v>0.22358828585031326</v>
      </c>
      <c r="V53">
        <f>Strains!V47</f>
        <v>-90.001702460208492</v>
      </c>
      <c r="W53">
        <f>Strains!W47</f>
        <v>3.4435557778152943E-2</v>
      </c>
      <c r="X53">
        <f>Strains!X47</f>
        <v>0.90310366489077931</v>
      </c>
      <c r="Y53">
        <f>Strains!Y47</f>
        <v>9.3591884559089886E-2</v>
      </c>
      <c r="Z53">
        <f>Strains!Z47</f>
        <v>6.1800402604726719</v>
      </c>
      <c r="AA53">
        <f>Strains!AA47</f>
        <v>0.17979403143035236</v>
      </c>
      <c r="AB53">
        <f>Strains!AB47</f>
        <v>0.36287166169809038</v>
      </c>
      <c r="AC53">
        <f>Strains!AC47</f>
        <v>9.1624934917111156E-2</v>
      </c>
      <c r="AD53">
        <f>Strains!AD47</f>
        <v>1.2553464467843387</v>
      </c>
      <c r="AG53" s="1" t="s">
        <v>201</v>
      </c>
      <c r="AH53" s="1">
        <v>2.5</v>
      </c>
      <c r="AI53" s="1">
        <f t="shared" ref="AI53:AI56" si="25">-L53</f>
        <v>9</v>
      </c>
      <c r="AJ53" s="9">
        <f t="shared" ref="AJ53:AJ56" si="26">V53</f>
        <v>-90.001702460208492</v>
      </c>
      <c r="AK53" s="9">
        <f t="shared" ref="AK53:AK56" si="27">W53</f>
        <v>3.4435557778152943E-2</v>
      </c>
      <c r="AL53" s="9">
        <f t="shared" ref="AL53:AL56" si="28">X53</f>
        <v>0.90310366489077931</v>
      </c>
      <c r="AM53" s="9">
        <f t="shared" ref="AM53:AM56" si="29">Y53</f>
        <v>9.3591884559089886E-2</v>
      </c>
      <c r="AN53">
        <f t="shared" ref="AN53:AN56" si="30">ABS(lambda/2/SIN(RADIANS(AJ53-phi0)/2))</f>
        <v>1.1728266517151416</v>
      </c>
      <c r="AO53">
        <f t="shared" ref="AO53:AO56" si="31">ABS(lambda/2/SIN(RADIANS(AJ53+AK53-phi0)/2))-AN53</f>
        <v>3.5157490476289688E-4</v>
      </c>
      <c r="AP53" s="10">
        <f t="shared" ref="AP53:AP56" si="32">(AN53-AS53)/AS53*1000000</f>
        <v>2271.0117568723404</v>
      </c>
      <c r="AQ53" s="10">
        <f t="shared" ref="AQ53:AQ56" si="33">(SIN(RADIANS(AR53/2))/SIN(RADIANS((AJ53+AK53)/2))-1)*1000000-AP53</f>
        <v>307.88816144060866</v>
      </c>
      <c r="AR53" s="9">
        <f t="shared" ref="AR53:AR56" si="34">VLOOKUP(AG53,$AH$1:$AI$4,2,FALSE)</f>
        <v>-90.263000000000005</v>
      </c>
      <c r="AS53">
        <f t="shared" ref="AS53:AS56" si="35">ABS(lambda/2/SIN(RADIANS(AR53-phi0)/2))</f>
        <v>1.1701691837413353</v>
      </c>
    </row>
    <row r="54" spans="1:45">
      <c r="A54">
        <f>Strains!A48</f>
        <v>47</v>
      </c>
      <c r="B54">
        <f>Strains!B48</f>
        <v>47</v>
      </c>
      <c r="C54">
        <f>Strains!C48</f>
        <v>980051</v>
      </c>
      <c r="D54">
        <f>Strains!D48</f>
        <v>41645.660830555556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-22.95</v>
      </c>
      <c r="K54">
        <f>Strains!K48</f>
        <v>-20.367000000000001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4027</v>
      </c>
      <c r="R54">
        <f>Strains!R48</f>
        <v>820</v>
      </c>
      <c r="S54">
        <f>Strains!S48</f>
        <v>413</v>
      </c>
      <c r="T54">
        <f>Strains!T48</f>
        <v>2.4959049776231748</v>
      </c>
      <c r="U54">
        <f>Strains!U48</f>
        <v>0.2011187021483854</v>
      </c>
      <c r="V54">
        <f>Strains!V48</f>
        <v>-90.001390453547671</v>
      </c>
      <c r="W54">
        <f>Strains!W48</f>
        <v>3.0409876438921742E-2</v>
      </c>
      <c r="X54">
        <f>Strains!X48</f>
        <v>0.79025982607540257</v>
      </c>
      <c r="Y54">
        <f>Strains!Y48</f>
        <v>7.9112659536191274E-2</v>
      </c>
      <c r="Z54">
        <f>Strains!Z48</f>
        <v>5.5192580259987629</v>
      </c>
      <c r="AA54">
        <f>Strains!AA48</f>
        <v>0.14374616581214741</v>
      </c>
      <c r="AB54">
        <f>Strains!AB48</f>
        <v>0.29567942626273114</v>
      </c>
      <c r="AC54">
        <f>Strains!AC48</f>
        <v>7.6568334214859382E-2</v>
      </c>
      <c r="AD54">
        <f>Strains!AD48</f>
        <v>1.2339123609586036</v>
      </c>
      <c r="AG54" s="1" t="s">
        <v>201</v>
      </c>
      <c r="AH54" s="1">
        <v>2.5</v>
      </c>
      <c r="AI54" s="1">
        <f t="shared" si="25"/>
        <v>12</v>
      </c>
      <c r="AJ54" s="9">
        <f t="shared" si="26"/>
        <v>-90.001390453547671</v>
      </c>
      <c r="AK54" s="9">
        <f t="shared" si="27"/>
        <v>3.0409876438921742E-2</v>
      </c>
      <c r="AL54" s="9">
        <f t="shared" si="28"/>
        <v>0.79025982607540257</v>
      </c>
      <c r="AM54" s="9">
        <f t="shared" si="29"/>
        <v>7.9112659536191274E-2</v>
      </c>
      <c r="AN54">
        <f t="shared" si="30"/>
        <v>1.1728298357717653</v>
      </c>
      <c r="AO54">
        <f t="shared" si="31"/>
        <v>3.1046030237913413E-4</v>
      </c>
      <c r="AP54" s="10">
        <f t="shared" si="32"/>
        <v>2273.732779326132</v>
      </c>
      <c r="AQ54" s="10">
        <f t="shared" si="33"/>
        <v>272.65864985220878</v>
      </c>
      <c r="AR54" s="9">
        <f t="shared" si="34"/>
        <v>-90.263000000000005</v>
      </c>
      <c r="AS54">
        <f t="shared" si="35"/>
        <v>1.1701691837413353</v>
      </c>
    </row>
    <row r="55" spans="1:45">
      <c r="A55">
        <f>Strains!A49</f>
        <v>48</v>
      </c>
      <c r="B55">
        <f>Strains!B49</f>
        <v>48</v>
      </c>
      <c r="C55">
        <f>Strains!C49</f>
        <v>980051</v>
      </c>
      <c r="D55">
        <f>Strains!D49</f>
        <v>41645.707545370373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-22.95</v>
      </c>
      <c r="K55">
        <f>Strains!K49</f>
        <v>-20.387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4009</v>
      </c>
      <c r="R55">
        <f>Strains!R49</f>
        <v>831</v>
      </c>
      <c r="S55">
        <f>Strains!S49</f>
        <v>417</v>
      </c>
      <c r="T55">
        <f>Strains!T49</f>
        <v>2.7658971334418463</v>
      </c>
      <c r="U55">
        <f>Strains!U49</f>
        <v>0.21326445743302505</v>
      </c>
      <c r="V55">
        <f>Strains!V49</f>
        <v>-90.176739111817554</v>
      </c>
      <c r="W55">
        <f>Strains!W49</f>
        <v>3.0747061414625954E-2</v>
      </c>
      <c r="X55">
        <f>Strains!X49</f>
        <v>0.86052216491482714</v>
      </c>
      <c r="Y55">
        <f>Strains!Y49</f>
        <v>8.5724677084101711E-2</v>
      </c>
      <c r="Z55">
        <f>Strains!Z49</f>
        <v>6.1254292566833053</v>
      </c>
      <c r="AA55">
        <f>Strains!AA49</f>
        <v>0.19128821101079466</v>
      </c>
      <c r="AB55">
        <f>Strains!AB49</f>
        <v>0.13440108410516333</v>
      </c>
      <c r="AC55">
        <f>Strains!AC49</f>
        <v>8.7915961444933299E-2</v>
      </c>
      <c r="AD55">
        <f>Strains!AD49</f>
        <v>1.215259675301799</v>
      </c>
      <c r="AG55" s="1" t="s">
        <v>201</v>
      </c>
      <c r="AH55" s="1">
        <v>2.5</v>
      </c>
      <c r="AI55" s="1">
        <f t="shared" si="25"/>
        <v>16</v>
      </c>
      <c r="AJ55" s="9">
        <f t="shared" si="26"/>
        <v>-90.176739111817554</v>
      </c>
      <c r="AK55" s="9">
        <f t="shared" si="27"/>
        <v>3.0747061414625954E-2</v>
      </c>
      <c r="AL55" s="9">
        <f t="shared" si="28"/>
        <v>0.86052216491482714</v>
      </c>
      <c r="AM55" s="9">
        <f t="shared" si="29"/>
        <v>8.5724677084101711E-2</v>
      </c>
      <c r="AN55">
        <f t="shared" si="30"/>
        <v>1.171044475057377</v>
      </c>
      <c r="AO55">
        <f t="shared" si="31"/>
        <v>3.1246834407827606E-4</v>
      </c>
      <c r="AP55" s="10">
        <f t="shared" si="32"/>
        <v>748.00407343078302</v>
      </c>
      <c r="AQ55" s="10">
        <f t="shared" si="33"/>
        <v>269.96296265913429</v>
      </c>
      <c r="AR55" s="9">
        <f t="shared" si="34"/>
        <v>-90.263000000000005</v>
      </c>
      <c r="AS55">
        <f t="shared" si="35"/>
        <v>1.1701691837413353</v>
      </c>
    </row>
    <row r="56" spans="1:45">
      <c r="A56">
        <f>Strains!A50</f>
        <v>49</v>
      </c>
      <c r="B56">
        <f>Strains!B50</f>
        <v>49</v>
      </c>
      <c r="C56">
        <f>Strains!C50</f>
        <v>980051</v>
      </c>
      <c r="D56">
        <f>Strains!D50</f>
        <v>41645.75405625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-22.95</v>
      </c>
      <c r="K56">
        <f>Strains!K50</f>
        <v>-20.486999999999998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4026</v>
      </c>
      <c r="R56">
        <f>Strains!R50</f>
        <v>803</v>
      </c>
      <c r="S56">
        <f>Strains!S50</f>
        <v>426</v>
      </c>
      <c r="T56">
        <f>Strains!T50</f>
        <v>2.7154849506687784</v>
      </c>
      <c r="U56">
        <f>Strains!U50</f>
        <v>0.199020177655577</v>
      </c>
      <c r="V56">
        <f>Strains!V50</f>
        <v>-90.305076657070586</v>
      </c>
      <c r="W56">
        <f>Strains!W50</f>
        <v>3.0697897809593609E-2</v>
      </c>
      <c r="X56">
        <f>Strains!X50</f>
        <v>0.89959619721931983</v>
      </c>
      <c r="Y56">
        <f>Strains!Y50</f>
        <v>9.1126699774779885E-2</v>
      </c>
      <c r="Z56">
        <f>Strains!Z50</f>
        <v>6.0473762550194996</v>
      </c>
      <c r="AA56">
        <f>Strains!AA50</f>
        <v>0.22023179423095862</v>
      </c>
      <c r="AB56">
        <f>Strains!AB50</f>
        <v>0.42557400851754096</v>
      </c>
      <c r="AC56">
        <f>Strains!AC50</f>
        <v>9.4727541941125801E-2</v>
      </c>
      <c r="AD56">
        <f>Strains!AD50</f>
        <v>1.0712381565182938</v>
      </c>
      <c r="AG56" s="1" t="s">
        <v>201</v>
      </c>
      <c r="AH56" s="1">
        <v>2.5</v>
      </c>
      <c r="AI56" s="1">
        <f t="shared" si="25"/>
        <v>24</v>
      </c>
      <c r="AJ56" s="9">
        <f t="shared" si="26"/>
        <v>-90.305076657070586</v>
      </c>
      <c r="AK56" s="9">
        <f t="shared" si="27"/>
        <v>3.0697897809593609E-2</v>
      </c>
      <c r="AL56" s="9">
        <f t="shared" si="28"/>
        <v>0.89959619721931983</v>
      </c>
      <c r="AM56" s="9">
        <f t="shared" si="29"/>
        <v>9.1126699774779885E-2</v>
      </c>
      <c r="AN56">
        <f t="shared" si="30"/>
        <v>1.1697429459008519</v>
      </c>
      <c r="AO56">
        <f t="shared" si="31"/>
        <v>3.1092445303237959E-4</v>
      </c>
      <c r="AP56" s="10">
        <f t="shared" si="32"/>
        <v>-364.2531750157292</v>
      </c>
      <c r="AQ56" s="10">
        <f t="shared" si="33"/>
        <v>265.42422465255692</v>
      </c>
      <c r="AR56" s="9">
        <f t="shared" si="34"/>
        <v>-90.263000000000005</v>
      </c>
      <c r="AS56">
        <f t="shared" si="35"/>
        <v>1.1701691837413353</v>
      </c>
    </row>
    <row r="59" spans="1:45">
      <c r="A59">
        <f>A25</f>
        <v>18</v>
      </c>
      <c r="B59">
        <f t="shared" ref="B59:AD59" si="36">B25</f>
        <v>18</v>
      </c>
      <c r="C59">
        <f t="shared" si="36"/>
        <v>980051</v>
      </c>
      <c r="D59">
        <f t="shared" si="36"/>
        <v>41644.361196759259</v>
      </c>
      <c r="E59">
        <f t="shared" si="36"/>
        <v>71.88</v>
      </c>
      <c r="F59">
        <f t="shared" si="36"/>
        <v>35.94</v>
      </c>
      <c r="G59">
        <f t="shared" si="36"/>
        <v>-45</v>
      </c>
      <c r="H59">
        <f t="shared" si="36"/>
        <v>-90.2</v>
      </c>
      <c r="I59">
        <f t="shared" si="36"/>
        <v>12</v>
      </c>
      <c r="J59">
        <f t="shared" si="36"/>
        <v>-22.95</v>
      </c>
      <c r="K59">
        <f t="shared" si="36"/>
        <v>-23.393999999999998</v>
      </c>
      <c r="L59">
        <f t="shared" si="36"/>
        <v>0</v>
      </c>
      <c r="M59">
        <f t="shared" si="36"/>
        <v>0</v>
      </c>
      <c r="N59" t="str">
        <f t="shared" si="36"/>
        <v>OFF</v>
      </c>
      <c r="O59">
        <f t="shared" si="36"/>
        <v>32</v>
      </c>
      <c r="P59">
        <f t="shared" si="36"/>
        <v>800000</v>
      </c>
      <c r="Q59">
        <f t="shared" si="36"/>
        <v>3988</v>
      </c>
      <c r="R59">
        <f t="shared" si="36"/>
        <v>740</v>
      </c>
      <c r="S59">
        <f t="shared" si="36"/>
        <v>420</v>
      </c>
      <c r="T59">
        <f t="shared" si="36"/>
        <v>3.3164753750508398</v>
      </c>
      <c r="U59">
        <f t="shared" si="36"/>
        <v>0.31214197800836818</v>
      </c>
      <c r="V59">
        <f t="shared" si="36"/>
        <v>-90.088531353458023</v>
      </c>
      <c r="W59">
        <f t="shared" si="36"/>
        <v>5.1831848306865942E-2</v>
      </c>
      <c r="X59">
        <f t="shared" si="36"/>
        <v>1.4358146496833322</v>
      </c>
      <c r="Y59">
        <f t="shared" si="36"/>
        <v>0.18560375716717933</v>
      </c>
      <c r="Z59">
        <f t="shared" si="36"/>
        <v>9.1448373560442704</v>
      </c>
      <c r="AA59">
        <f t="shared" si="36"/>
        <v>0.43687833364312451</v>
      </c>
      <c r="AB59">
        <f t="shared" si="36"/>
        <v>0.81562020685950543</v>
      </c>
      <c r="AC59">
        <f t="shared" si="36"/>
        <v>0.14101932661475447</v>
      </c>
      <c r="AD59">
        <f t="shared" si="36"/>
        <v>0.80087813987460632</v>
      </c>
      <c r="AG59" s="1" t="s">
        <v>201</v>
      </c>
      <c r="AH59" s="1">
        <v>0.15</v>
      </c>
      <c r="AI59" s="1">
        <f t="shared" ref="AI59" si="37">-L59</f>
        <v>0</v>
      </c>
      <c r="AJ59" s="9">
        <f t="shared" ref="AJ59" si="38">V59</f>
        <v>-90.088531353458023</v>
      </c>
      <c r="AK59" s="9">
        <f t="shared" ref="AK59" si="39">W59</f>
        <v>5.1831848306865942E-2</v>
      </c>
      <c r="AL59" s="9">
        <f t="shared" ref="AL59" si="40">X59</f>
        <v>1.4358146496833322</v>
      </c>
      <c r="AM59" s="9">
        <f t="shared" ref="AM59" si="41">Y59</f>
        <v>0.18560375716717933</v>
      </c>
      <c r="AN59">
        <f t="shared" ref="AN59" si="42">ABS(lambda/2/SIN(RADIANS(AJ59-phi0)/2))</f>
        <v>1.1719415637212272</v>
      </c>
      <c r="AO59">
        <f t="shared" ref="AO59" si="43">ABS(lambda/2/SIN(RADIANS(AJ59+AK59-phi0)/2))-AN59</f>
        <v>5.281047872767175E-4</v>
      </c>
      <c r="AP59" s="10">
        <f t="shared" ref="AP59" si="44">(AN59-AS59)/AS59*1000000</f>
        <v>1514.6356650968373</v>
      </c>
      <c r="AQ59" s="10">
        <f t="shared" ref="AQ59" si="45">(SIN(RADIANS(AR59/2))/SIN(RADIANS((AJ59+AK59)/2))-1)*1000000-AP59</f>
        <v>456.99287798357977</v>
      </c>
      <c r="AR59" s="9">
        <f t="shared" ref="AR59" si="46">VLOOKUP(AG59,$AH$1:$AI$4,2,FALSE)</f>
        <v>-90.263000000000005</v>
      </c>
      <c r="AS59">
        <f t="shared" ref="AS59" si="47">ABS(lambda/2/SIN(RADIANS(AR59-phi0)/2))</f>
        <v>1.1701691837413353</v>
      </c>
    </row>
    <row r="60" spans="1:45">
      <c r="A60">
        <f>Strains!A52</f>
        <v>51</v>
      </c>
      <c r="B60">
        <f>Strains!B52</f>
        <v>51</v>
      </c>
      <c r="C60">
        <f>Strains!C52</f>
        <v>980051</v>
      </c>
      <c r="D60">
        <f>Strains!D52</f>
        <v>41645.800923495372</v>
      </c>
      <c r="E60">
        <f>Strains!E52</f>
        <v>71.88</v>
      </c>
      <c r="F60">
        <f>Strains!F52</f>
        <v>35.94</v>
      </c>
      <c r="G60">
        <f>Strains!G52</f>
        <v>-45</v>
      </c>
      <c r="H60">
        <f>Strains!H52</f>
        <v>-90.2</v>
      </c>
      <c r="I60">
        <f>Strains!I52</f>
        <v>13</v>
      </c>
      <c r="J60">
        <f>Strains!J52</f>
        <v>-22.95</v>
      </c>
      <c r="K60">
        <f>Strains!K52</f>
        <v>-23.114000000000001</v>
      </c>
      <c r="L60">
        <f>Strains!L52</f>
        <v>0</v>
      </c>
      <c r="M60">
        <f>Strains!M52</f>
        <v>0</v>
      </c>
      <c r="N60" t="str">
        <f>Strains!N52</f>
        <v>OFF</v>
      </c>
      <c r="O60">
        <f>Strains!O52</f>
        <v>32</v>
      </c>
      <c r="P60">
        <f>Strains!P52</f>
        <v>800000</v>
      </c>
      <c r="Q60">
        <f>Strains!Q52</f>
        <v>4029</v>
      </c>
      <c r="R60">
        <f>Strains!R52</f>
        <v>781</v>
      </c>
      <c r="S60">
        <f>Strains!S52</f>
        <v>379</v>
      </c>
      <c r="T60">
        <f>Strains!T52</f>
        <v>2.5507768610715473</v>
      </c>
      <c r="U60">
        <f>Strains!U52</f>
        <v>0.20547334807261125</v>
      </c>
      <c r="V60">
        <f>Strains!V52</f>
        <v>-90.093532274375363</v>
      </c>
      <c r="W60">
        <f>Strains!W52</f>
        <v>3.7656971228387355E-2</v>
      </c>
      <c r="X60">
        <f>Strains!X52</f>
        <v>0.97155472756335604</v>
      </c>
      <c r="Y60">
        <f>Strains!Y52</f>
        <v>0.10616156128898073</v>
      </c>
      <c r="Z60">
        <f>Strains!Z52</f>
        <v>6.7341182525163257</v>
      </c>
      <c r="AA60">
        <f>Strains!AA52</f>
        <v>0.20041906638260987</v>
      </c>
      <c r="AB60">
        <f>Strains!AB52</f>
        <v>0.3815220487184765</v>
      </c>
      <c r="AC60">
        <f>Strains!AC52</f>
        <v>9.1565907680541431E-2</v>
      </c>
      <c r="AD60">
        <f>Strains!AD52</f>
        <v>1.0958550300371872</v>
      </c>
      <c r="AG60" s="1" t="s">
        <v>201</v>
      </c>
      <c r="AH60" s="1">
        <v>0.45</v>
      </c>
      <c r="AI60" s="1">
        <f t="shared" ref="AI60" si="48">-L60</f>
        <v>0</v>
      </c>
      <c r="AJ60" s="9">
        <f t="shared" ref="AJ60" si="49">V60</f>
        <v>-90.093532274375363</v>
      </c>
      <c r="AK60" s="9">
        <f t="shared" ref="AK60" si="50">W60</f>
        <v>3.7656971228387355E-2</v>
      </c>
      <c r="AL60" s="9">
        <f t="shared" ref="AL60" si="51">X60</f>
        <v>0.97155472756335604</v>
      </c>
      <c r="AM60" s="9">
        <f t="shared" ref="AM60" si="52">Y60</f>
        <v>0.10616156128898073</v>
      </c>
      <c r="AN60">
        <f t="shared" ref="AN60" si="53">ABS(lambda/2/SIN(RADIANS(AJ60-phi0)/2))</f>
        <v>1.1718906481384888</v>
      </c>
      <c r="AO60">
        <f t="shared" ref="AO60" si="54">ABS(lambda/2/SIN(RADIANS(AJ60+AK60-phi0)/2))-AN60</f>
        <v>3.8355841874837537E-4</v>
      </c>
      <c r="AP60" s="10">
        <f t="shared" ref="AP60" si="55">(AN60-AS60)/AS60*1000000</f>
        <v>1471.1243648115167</v>
      </c>
      <c r="AQ60" s="10">
        <f t="shared" ref="AQ60" si="56">(SIN(RADIANS(AR60/2))/SIN(RADIANS((AJ60+AK60)/2))-1)*1000000-AP60</f>
        <v>332.98324483648139</v>
      </c>
      <c r="AR60" s="9">
        <f t="shared" ref="AR60" si="57">VLOOKUP(AG60,$AH$1:$AI$4,2,FALSE)</f>
        <v>-90.263000000000005</v>
      </c>
      <c r="AS60">
        <f t="shared" ref="AS60" si="58">ABS(lambda/2/SIN(RADIANS(AR60-phi0)/2))</f>
        <v>1.1701691837413353</v>
      </c>
    </row>
    <row r="61" spans="1:45">
      <c r="A61">
        <f>Strains!A53</f>
        <v>52</v>
      </c>
      <c r="B61">
        <f>Strains!B53</f>
        <v>52</v>
      </c>
      <c r="C61">
        <f>Strains!C53</f>
        <v>980051</v>
      </c>
      <c r="D61">
        <f>Strains!D53</f>
        <v>41645.847751851848</v>
      </c>
      <c r="E61">
        <f>Strains!E53</f>
        <v>71.88</v>
      </c>
      <c r="F61">
        <f>Strains!F53</f>
        <v>35.94</v>
      </c>
      <c r="G61">
        <f>Strains!G53</f>
        <v>-45</v>
      </c>
      <c r="H61">
        <f>Strains!H53</f>
        <v>-90.2</v>
      </c>
      <c r="I61">
        <f>Strains!I53</f>
        <v>13</v>
      </c>
      <c r="J61">
        <f>Strains!J53</f>
        <v>-22.95</v>
      </c>
      <c r="K61">
        <f>Strains!K53</f>
        <v>-22.814</v>
      </c>
      <c r="L61">
        <f>Strains!L53</f>
        <v>0</v>
      </c>
      <c r="M61">
        <f>Strains!M53</f>
        <v>0</v>
      </c>
      <c r="N61" t="str">
        <f>Strains!N53</f>
        <v>OFF</v>
      </c>
      <c r="O61">
        <f>Strains!O53</f>
        <v>32</v>
      </c>
      <c r="P61">
        <f>Strains!P53</f>
        <v>800000</v>
      </c>
      <c r="Q61">
        <f>Strains!Q53</f>
        <v>3978</v>
      </c>
      <c r="R61">
        <f>Strains!R53</f>
        <v>778</v>
      </c>
      <c r="S61">
        <f>Strains!S53</f>
        <v>437</v>
      </c>
      <c r="T61">
        <f>Strains!T53</f>
        <v>2.8860713779722893</v>
      </c>
      <c r="U61">
        <f>Strains!U53</f>
        <v>0.2769608133407912</v>
      </c>
      <c r="V61">
        <f>Strains!V53</f>
        <v>-90.088812277995132</v>
      </c>
      <c r="W61">
        <f>Strains!W53</f>
        <v>5.2348227622337172E-2</v>
      </c>
      <c r="X61">
        <f>Strains!X53</f>
        <v>1.1594044046186824</v>
      </c>
      <c r="Y61">
        <f>Strains!Y53</f>
        <v>0.16092375865459108</v>
      </c>
      <c r="Z61">
        <f>Strains!Z53</f>
        <v>7.6082021205704704</v>
      </c>
      <c r="AA61">
        <f>Strains!AA53</f>
        <v>0.33284046718184856</v>
      </c>
      <c r="AB61">
        <f>Strains!AB53</f>
        <v>0.56252974283395307</v>
      </c>
      <c r="AC61">
        <f>Strains!AC53</f>
        <v>0.13435859959783428</v>
      </c>
      <c r="AD61">
        <f>Strains!AD53</f>
        <v>1.2131000736062987</v>
      </c>
      <c r="AG61" s="1" t="s">
        <v>201</v>
      </c>
      <c r="AH61" s="1">
        <v>0.75</v>
      </c>
      <c r="AI61" s="1">
        <f t="shared" ref="AI61:AI66" si="59">-L61</f>
        <v>0</v>
      </c>
      <c r="AJ61" s="9">
        <f t="shared" ref="AJ61:AJ66" si="60">V61</f>
        <v>-90.088812277995132</v>
      </c>
      <c r="AK61" s="9">
        <f t="shared" ref="AK61:AK66" si="61">W61</f>
        <v>5.2348227622337172E-2</v>
      </c>
      <c r="AL61" s="9">
        <f t="shared" ref="AL61:AL66" si="62">X61</f>
        <v>1.1594044046186824</v>
      </c>
      <c r="AM61" s="9">
        <f t="shared" ref="AM61:AM66" si="63">Y61</f>
        <v>0.16092375865459108</v>
      </c>
      <c r="AN61">
        <f t="shared" ref="AN61:AN66" si="64">ABS(lambda/2/SIN(RADIANS(AJ61-phi0)/2))</f>
        <v>1.1719387033842628</v>
      </c>
      <c r="AO61">
        <f t="shared" ref="AO61:AO66" si="65">ABS(lambda/2/SIN(RADIANS(AJ61+AK61-phi0)/2))-AN61</f>
        <v>5.3336576129936475E-4</v>
      </c>
      <c r="AP61" s="10">
        <f t="shared" ref="AP61:AP66" si="66">(AN61-AS61)/AS61*1000000</f>
        <v>1512.1912861094766</v>
      </c>
      <c r="AQ61" s="10">
        <f t="shared" ref="AQ61:AQ66" si="67">(SIN(RADIANS(AR61/2))/SIN(RADIANS((AJ61+AK61)/2))-1)*1000000-AP61</f>
        <v>461.49472675393054</v>
      </c>
      <c r="AR61" s="9">
        <f t="shared" ref="AR61:AR66" si="68">VLOOKUP(AG61,$AH$1:$AI$4,2,FALSE)</f>
        <v>-90.263000000000005</v>
      </c>
      <c r="AS61">
        <f t="shared" ref="AS61:AS66" si="69">ABS(lambda/2/SIN(RADIANS(AR61-phi0)/2))</f>
        <v>1.1701691837413353</v>
      </c>
    </row>
    <row r="62" spans="1:45">
      <c r="A62">
        <f>Strains!A54</f>
        <v>53</v>
      </c>
      <c r="B62">
        <f>Strains!B54</f>
        <v>53</v>
      </c>
      <c r="C62">
        <f>Strains!C54</f>
        <v>980051</v>
      </c>
      <c r="D62">
        <f>Strains!D54</f>
        <v>41645.893884143516</v>
      </c>
      <c r="E62">
        <f>Strains!E54</f>
        <v>71.88</v>
      </c>
      <c r="F62">
        <f>Strains!F54</f>
        <v>35.94</v>
      </c>
      <c r="G62">
        <f>Strains!G54</f>
        <v>-45</v>
      </c>
      <c r="H62">
        <f>Strains!H54</f>
        <v>-90.2</v>
      </c>
      <c r="I62">
        <f>Strains!I54</f>
        <v>13</v>
      </c>
      <c r="J62">
        <f>Strains!J54</f>
        <v>-22.95</v>
      </c>
      <c r="K62">
        <f>Strains!K54</f>
        <v>-22.513999999999999</v>
      </c>
      <c r="L62">
        <f>Strains!L54</f>
        <v>0</v>
      </c>
      <c r="M62">
        <f>Strains!M54</f>
        <v>0</v>
      </c>
      <c r="N62" t="str">
        <f>Strains!N54</f>
        <v>OFF</v>
      </c>
      <c r="O62">
        <f>Strains!O54</f>
        <v>32</v>
      </c>
      <c r="P62">
        <f>Strains!P54</f>
        <v>800000</v>
      </c>
      <c r="Q62">
        <f>Strains!Q54</f>
        <v>4010</v>
      </c>
      <c r="R62">
        <f>Strains!R54</f>
        <v>776</v>
      </c>
      <c r="S62">
        <f>Strains!S54</f>
        <v>448</v>
      </c>
      <c r="T62">
        <f>Strains!T54</f>
        <v>2.566027571895142</v>
      </c>
      <c r="U62">
        <f>Strains!U54</f>
        <v>0.2482987743013492</v>
      </c>
      <c r="V62">
        <f>Strains!V54</f>
        <v>-90.076187657000375</v>
      </c>
      <c r="W62">
        <f>Strains!W54</f>
        <v>5.3800709883883489E-2</v>
      </c>
      <c r="X62">
        <f>Strains!X54</f>
        <v>1.201279398663234</v>
      </c>
      <c r="Y62">
        <f>Strains!Y54</f>
        <v>0.17074807514496501</v>
      </c>
      <c r="Z62">
        <f>Strains!Z54</f>
        <v>7.9973018373765123</v>
      </c>
      <c r="AA62">
        <f>Strains!AA54</f>
        <v>0.30887880781395943</v>
      </c>
      <c r="AB62">
        <f>Strains!AB54</f>
        <v>0.58831061862034528</v>
      </c>
      <c r="AC62">
        <f>Strains!AC54</f>
        <v>0.12155905557844524</v>
      </c>
      <c r="AD62">
        <f>Strains!AD54</f>
        <v>1.0270389262668185</v>
      </c>
      <c r="AG62" s="1" t="s">
        <v>201</v>
      </c>
      <c r="AH62" s="1">
        <v>1.05</v>
      </c>
      <c r="AI62" s="1">
        <f t="shared" si="59"/>
        <v>0</v>
      </c>
      <c r="AJ62" s="9">
        <f t="shared" si="60"/>
        <v>-90.076187657000375</v>
      </c>
      <c r="AK62" s="9">
        <f t="shared" si="61"/>
        <v>5.3800709883883489E-2</v>
      </c>
      <c r="AL62" s="9">
        <f t="shared" si="62"/>
        <v>1.201279398663234</v>
      </c>
      <c r="AM62" s="9">
        <f t="shared" si="63"/>
        <v>0.17074807514496501</v>
      </c>
      <c r="AN62">
        <f t="shared" si="64"/>
        <v>1.1720672663691345</v>
      </c>
      <c r="AO62">
        <f t="shared" si="65"/>
        <v>5.4835620473370206E-4</v>
      </c>
      <c r="AP62" s="10">
        <f t="shared" si="66"/>
        <v>1622.0582922296421</v>
      </c>
      <c r="AQ62" s="10">
        <f t="shared" si="67"/>
        <v>474.66043517116168</v>
      </c>
      <c r="AR62" s="9">
        <f t="shared" si="68"/>
        <v>-90.263000000000005</v>
      </c>
      <c r="AS62">
        <f t="shared" si="69"/>
        <v>1.1701691837413353</v>
      </c>
    </row>
    <row r="63" spans="1:45">
      <c r="A63">
        <f>Strains!A55</f>
        <v>54</v>
      </c>
      <c r="B63">
        <f>Strains!B55</f>
        <v>54</v>
      </c>
      <c r="C63">
        <f>Strains!C55</f>
        <v>980051</v>
      </c>
      <c r="D63">
        <f>Strains!D55</f>
        <v>41645.940391435186</v>
      </c>
      <c r="E63">
        <f>Strains!E55</f>
        <v>71.88</v>
      </c>
      <c r="F63">
        <f>Strains!F55</f>
        <v>35.94</v>
      </c>
      <c r="G63">
        <f>Strains!G55</f>
        <v>-45</v>
      </c>
      <c r="H63">
        <f>Strains!H55</f>
        <v>-90.2</v>
      </c>
      <c r="I63">
        <f>Strains!I55</f>
        <v>13</v>
      </c>
      <c r="J63">
        <f>Strains!J55</f>
        <v>-22.95</v>
      </c>
      <c r="K63">
        <f>Strains!K55</f>
        <v>-22.213999999999999</v>
      </c>
      <c r="L63">
        <f>Strains!L55</f>
        <v>0</v>
      </c>
      <c r="M63">
        <f>Strains!M55</f>
        <v>0</v>
      </c>
      <c r="N63" t="str">
        <f>Strains!N55</f>
        <v>OFF</v>
      </c>
      <c r="O63">
        <f>Strains!O55</f>
        <v>32</v>
      </c>
      <c r="P63">
        <f>Strains!P55</f>
        <v>800000</v>
      </c>
      <c r="Q63">
        <f>Strains!Q55</f>
        <v>4060</v>
      </c>
      <c r="R63">
        <f>Strains!R55</f>
        <v>752</v>
      </c>
      <c r="S63">
        <f>Strains!S55</f>
        <v>373</v>
      </c>
      <c r="T63">
        <f>Strains!T55</f>
        <v>2.025704964863257</v>
      </c>
      <c r="U63">
        <f>Strains!U55</f>
        <v>0.15449101630953868</v>
      </c>
      <c r="V63">
        <f>Strains!V55</f>
        <v>-90.059618545599392</v>
      </c>
      <c r="W63">
        <f>Strains!W55</f>
        <v>3.5072469002437053E-2</v>
      </c>
      <c r="X63">
        <f>Strains!X55</f>
        <v>0.95205266793527377</v>
      </c>
      <c r="Y63">
        <f>Strains!Y55</f>
        <v>9.8443139094439275E-2</v>
      </c>
      <c r="Z63">
        <f>Strains!Z55</f>
        <v>6.8815886269049207</v>
      </c>
      <c r="AA63">
        <f>Strains!AA55</f>
        <v>0.14508465297834511</v>
      </c>
      <c r="AB63">
        <f>Strains!AB55</f>
        <v>0.31483203765235168</v>
      </c>
      <c r="AC63">
        <f>Strains!AC55</f>
        <v>6.8500670331959404E-2</v>
      </c>
      <c r="AD63">
        <f>Strains!AD55</f>
        <v>0.84520984991806047</v>
      </c>
      <c r="AG63" s="1" t="s">
        <v>201</v>
      </c>
      <c r="AH63" s="1">
        <v>1.35</v>
      </c>
      <c r="AI63" s="1">
        <f t="shared" si="59"/>
        <v>0</v>
      </c>
      <c r="AJ63" s="9">
        <f t="shared" si="60"/>
        <v>-90.059618545599392</v>
      </c>
      <c r="AK63" s="9">
        <f t="shared" si="61"/>
        <v>3.5072469002437053E-2</v>
      </c>
      <c r="AL63" s="9">
        <f t="shared" si="62"/>
        <v>0.95205266793527377</v>
      </c>
      <c r="AM63" s="9">
        <f t="shared" si="63"/>
        <v>9.8443139094439275E-2</v>
      </c>
      <c r="AN63">
        <f t="shared" si="64"/>
        <v>1.1722360625244113</v>
      </c>
      <c r="AO63">
        <f t="shared" si="65"/>
        <v>3.5753856282472185E-4</v>
      </c>
      <c r="AP63" s="10">
        <f t="shared" si="66"/>
        <v>1766.3076517428344</v>
      </c>
      <c r="AQ63" s="10">
        <f t="shared" si="67"/>
        <v>311.53751955666257</v>
      </c>
      <c r="AR63" s="9">
        <f t="shared" si="68"/>
        <v>-90.263000000000005</v>
      </c>
      <c r="AS63">
        <f t="shared" si="69"/>
        <v>1.1701691837413353</v>
      </c>
    </row>
    <row r="64" spans="1:45">
      <c r="A64">
        <f>Strains!A56</f>
        <v>55</v>
      </c>
      <c r="B64">
        <f>Strains!B56</f>
        <v>55</v>
      </c>
      <c r="C64">
        <f>Strains!C56</f>
        <v>980051</v>
      </c>
      <c r="D64">
        <f>Strains!D56</f>
        <v>41645.9874724537</v>
      </c>
      <c r="E64">
        <f>Strains!E56</f>
        <v>71.88</v>
      </c>
      <c r="F64">
        <f>Strains!F56</f>
        <v>35.94</v>
      </c>
      <c r="G64">
        <f>Strains!G56</f>
        <v>-45</v>
      </c>
      <c r="H64">
        <f>Strains!H56</f>
        <v>-90.2</v>
      </c>
      <c r="I64">
        <f>Strains!I56</f>
        <v>13</v>
      </c>
      <c r="J64">
        <f>Strains!J56</f>
        <v>-22.95</v>
      </c>
      <c r="K64">
        <f>Strains!K56</f>
        <v>-21.914000000000001</v>
      </c>
      <c r="L64">
        <f>Strains!L56</f>
        <v>0</v>
      </c>
      <c r="M64">
        <f>Strains!M56</f>
        <v>0</v>
      </c>
      <c r="N64" t="str">
        <f>Strains!N56</f>
        <v>OFF</v>
      </c>
      <c r="O64">
        <f>Strains!O56</f>
        <v>32</v>
      </c>
      <c r="P64">
        <f>Strains!P56</f>
        <v>800000</v>
      </c>
      <c r="Q64">
        <f>Strains!Q56</f>
        <v>4079</v>
      </c>
      <c r="R64">
        <f>Strains!R56</f>
        <v>743</v>
      </c>
      <c r="S64">
        <f>Strains!S56</f>
        <v>416</v>
      </c>
      <c r="T64">
        <f>Strains!T56</f>
        <v>2.1179071439537793</v>
      </c>
      <c r="U64">
        <f>Strains!U56</f>
        <v>0.2041548116064312</v>
      </c>
      <c r="V64">
        <f>Strains!V56</f>
        <v>-90.04367910677847</v>
      </c>
      <c r="W64">
        <f>Strains!W56</f>
        <v>4.518487543056747E-2</v>
      </c>
      <c r="X64">
        <f>Strains!X56</f>
        <v>0.9732473875207811</v>
      </c>
      <c r="Y64">
        <f>Strains!Y56</f>
        <v>0.12664169125969146</v>
      </c>
      <c r="Z64">
        <f>Strains!Z56</f>
        <v>6.9128715847296975</v>
      </c>
      <c r="AA64">
        <f>Strains!AA56</f>
        <v>0.19233306453216628</v>
      </c>
      <c r="AB64">
        <f>Strains!AB56</f>
        <v>0.31740323237231566</v>
      </c>
      <c r="AC64">
        <f>Strains!AC56</f>
        <v>9.0784136002172278E-2</v>
      </c>
      <c r="AD64">
        <f>Strains!AD56</f>
        <v>1.101395413089816</v>
      </c>
      <c r="AG64" s="1" t="s">
        <v>201</v>
      </c>
      <c r="AH64" s="1">
        <v>1.65</v>
      </c>
      <c r="AI64" s="1">
        <f t="shared" si="59"/>
        <v>0</v>
      </c>
      <c r="AJ64" s="9">
        <f t="shared" si="60"/>
        <v>-90.04367910677847</v>
      </c>
      <c r="AK64" s="9">
        <f t="shared" si="61"/>
        <v>4.518487543056747E-2</v>
      </c>
      <c r="AL64" s="9">
        <f t="shared" si="62"/>
        <v>0.9732473875207811</v>
      </c>
      <c r="AM64" s="9">
        <f t="shared" si="63"/>
        <v>0.12664169125969146</v>
      </c>
      <c r="AN64">
        <f t="shared" si="64"/>
        <v>1.1723985129773582</v>
      </c>
      <c r="AO64">
        <f t="shared" si="65"/>
        <v>4.608802479733054E-4</v>
      </c>
      <c r="AP64" s="10">
        <f t="shared" si="66"/>
        <v>1905.1341182094541</v>
      </c>
      <c r="AQ64" s="10">
        <f t="shared" si="67"/>
        <v>400.50876788157643</v>
      </c>
      <c r="AR64" s="9">
        <f t="shared" si="68"/>
        <v>-90.263000000000005</v>
      </c>
      <c r="AS64">
        <f t="shared" si="69"/>
        <v>1.1701691837413353</v>
      </c>
    </row>
    <row r="65" spans="1:45">
      <c r="A65">
        <f>Strains!A57</f>
        <v>56</v>
      </c>
      <c r="B65">
        <f>Strains!B57</f>
        <v>56</v>
      </c>
      <c r="C65">
        <f>Strains!C57</f>
        <v>980051</v>
      </c>
      <c r="D65">
        <f>Strains!D57</f>
        <v>41646.034773263891</v>
      </c>
      <c r="E65">
        <f>Strains!E57</f>
        <v>71.88</v>
      </c>
      <c r="F65">
        <f>Strains!F57</f>
        <v>35.94</v>
      </c>
      <c r="G65">
        <f>Strains!G57</f>
        <v>-45</v>
      </c>
      <c r="H65">
        <f>Strains!H57</f>
        <v>-90.2</v>
      </c>
      <c r="I65">
        <f>Strains!I57</f>
        <v>13</v>
      </c>
      <c r="J65">
        <f>Strains!J57</f>
        <v>-22.95</v>
      </c>
      <c r="K65">
        <f>Strains!K57</f>
        <v>-21.614000000000001</v>
      </c>
      <c r="L65">
        <f>Strains!L57</f>
        <v>0</v>
      </c>
      <c r="M65">
        <f>Strains!M57</f>
        <v>0</v>
      </c>
      <c r="N65" t="str">
        <f>Strains!N57</f>
        <v>OFF</v>
      </c>
      <c r="O65">
        <f>Strains!O57</f>
        <v>32</v>
      </c>
      <c r="P65">
        <f>Strains!P57</f>
        <v>800000</v>
      </c>
      <c r="Q65">
        <f>Strains!Q57</f>
        <v>4059</v>
      </c>
      <c r="R65">
        <f>Strains!R57</f>
        <v>751</v>
      </c>
      <c r="S65">
        <f>Strains!S57</f>
        <v>435</v>
      </c>
      <c r="T65">
        <f>Strains!T57</f>
        <v>2.763951066867119</v>
      </c>
      <c r="U65">
        <f>Strains!U57</f>
        <v>0.19932603665598395</v>
      </c>
      <c r="V65">
        <f>Strains!V57</f>
        <v>-90.085452828767743</v>
      </c>
      <c r="W65">
        <f>Strains!W57</f>
        <v>3.9522037777961087E-2</v>
      </c>
      <c r="X65">
        <f>Strains!X57</f>
        <v>1.1636907233926177</v>
      </c>
      <c r="Y65">
        <f>Strains!Y57</f>
        <v>0.12252401899578334</v>
      </c>
      <c r="Z65">
        <f>Strains!Z57</f>
        <v>8.0711378879732667</v>
      </c>
      <c r="AA65">
        <f>Strains!AA57</f>
        <v>0.24347793501053591</v>
      </c>
      <c r="AB65">
        <f>Strains!AB57</f>
        <v>0.40913469300695371</v>
      </c>
      <c r="AC65">
        <f>Strains!AC57</f>
        <v>9.7343636205519474E-2</v>
      </c>
      <c r="AD65">
        <f>Strains!AD57</f>
        <v>0.8586603104036753</v>
      </c>
      <c r="AG65" s="1" t="s">
        <v>201</v>
      </c>
      <c r="AH65" s="1">
        <v>1.95</v>
      </c>
      <c r="AI65" s="1">
        <f t="shared" si="59"/>
        <v>0</v>
      </c>
      <c r="AJ65" s="9">
        <f t="shared" si="60"/>
        <v>-90.085452828767743</v>
      </c>
      <c r="AK65" s="9">
        <f t="shared" si="61"/>
        <v>3.9522037777961087E-2</v>
      </c>
      <c r="AL65" s="9">
        <f t="shared" si="62"/>
        <v>1.1636907233926177</v>
      </c>
      <c r="AM65" s="9">
        <f t="shared" si="63"/>
        <v>0.12252401899578334</v>
      </c>
      <c r="AN65">
        <f t="shared" si="64"/>
        <v>1.1719729102341769</v>
      </c>
      <c r="AO65">
        <f t="shared" si="65"/>
        <v>4.0265007936635122E-4</v>
      </c>
      <c r="AP65" s="10">
        <f t="shared" si="66"/>
        <v>1541.4236829196605</v>
      </c>
      <c r="AQ65" s="10">
        <f t="shared" si="67"/>
        <v>349.54929256024934</v>
      </c>
      <c r="AR65" s="9">
        <f t="shared" si="68"/>
        <v>-90.263000000000005</v>
      </c>
      <c r="AS65">
        <f t="shared" si="69"/>
        <v>1.1701691837413353</v>
      </c>
    </row>
    <row r="66" spans="1:45">
      <c r="A66">
        <f>Strains!A58</f>
        <v>57</v>
      </c>
      <c r="B66">
        <f>Strains!B58</f>
        <v>57</v>
      </c>
      <c r="C66">
        <f>Strains!C58</f>
        <v>980051</v>
      </c>
      <c r="D66">
        <f>Strains!D58</f>
        <v>41646.081848148147</v>
      </c>
      <c r="E66">
        <f>Strains!E58</f>
        <v>71.88</v>
      </c>
      <c r="F66">
        <f>Strains!F58</f>
        <v>35.94</v>
      </c>
      <c r="G66">
        <f>Strains!G58</f>
        <v>-45</v>
      </c>
      <c r="H66">
        <f>Strains!H58</f>
        <v>-90.2</v>
      </c>
      <c r="I66">
        <f>Strains!I58</f>
        <v>13</v>
      </c>
      <c r="J66">
        <f>Strains!J58</f>
        <v>-22.95</v>
      </c>
      <c r="K66">
        <f>Strains!K58</f>
        <v>-21.314</v>
      </c>
      <c r="L66">
        <f>Strains!L58</f>
        <v>0</v>
      </c>
      <c r="M66">
        <f>Strains!M58</f>
        <v>0</v>
      </c>
      <c r="N66" t="str">
        <f>Strains!N58</f>
        <v>OFF</v>
      </c>
      <c r="O66">
        <f>Strains!O58</f>
        <v>32</v>
      </c>
      <c r="P66">
        <f>Strains!P58</f>
        <v>800000</v>
      </c>
      <c r="Q66">
        <f>Strains!Q58</f>
        <v>4027</v>
      </c>
      <c r="R66">
        <f>Strains!R58</f>
        <v>752</v>
      </c>
      <c r="S66">
        <f>Strains!S58</f>
        <v>458</v>
      </c>
      <c r="T66">
        <f>Strains!T58</f>
        <v>2.518636215067537</v>
      </c>
      <c r="U66">
        <f>Strains!U58</f>
        <v>0.19275574395376222</v>
      </c>
      <c r="V66">
        <f>Strains!V58</f>
        <v>-90.056166088214596</v>
      </c>
      <c r="W66">
        <f>Strains!W58</f>
        <v>3.6810153395703343E-2</v>
      </c>
      <c r="X66">
        <f>Strains!X58</f>
        <v>0.98987947278026034</v>
      </c>
      <c r="Y66">
        <f>Strains!Y58</f>
        <v>0.10387092122872989</v>
      </c>
      <c r="Z66">
        <f>Strains!Z58</f>
        <v>6.9635387655593526</v>
      </c>
      <c r="AA66">
        <f>Strains!AA58</f>
        <v>0.18827365303123508</v>
      </c>
      <c r="AB66">
        <f>Strains!AB58</f>
        <v>0.25018349186830352</v>
      </c>
      <c r="AC66">
        <f>Strains!AC58</f>
        <v>8.665277101762682E-2</v>
      </c>
      <c r="AD66">
        <f>Strains!AD58</f>
        <v>1.0225812864862105</v>
      </c>
      <c r="AG66" s="1" t="s">
        <v>201</v>
      </c>
      <c r="AH66" s="1">
        <v>2.25</v>
      </c>
      <c r="AI66" s="1">
        <f t="shared" si="59"/>
        <v>0</v>
      </c>
      <c r="AJ66" s="9">
        <f t="shared" si="60"/>
        <v>-90.056166088214596</v>
      </c>
      <c r="AK66" s="9">
        <f t="shared" si="61"/>
        <v>3.6810153395703343E-2</v>
      </c>
      <c r="AL66" s="9">
        <f t="shared" si="62"/>
        <v>0.98987947278026034</v>
      </c>
      <c r="AM66" s="9">
        <f t="shared" si="63"/>
        <v>0.10387092122872989</v>
      </c>
      <c r="AN66">
        <f t="shared" si="64"/>
        <v>1.1722712432931872</v>
      </c>
      <c r="AO66">
        <f t="shared" si="65"/>
        <v>3.7529541024938773E-4</v>
      </c>
      <c r="AP66" s="10">
        <f t="shared" si="66"/>
        <v>1796.3723374863721</v>
      </c>
      <c r="AQ66" s="10">
        <f t="shared" si="67"/>
        <v>326.84311801960575</v>
      </c>
      <c r="AR66" s="9">
        <f t="shared" si="68"/>
        <v>-90.263000000000005</v>
      </c>
      <c r="AS66">
        <f t="shared" si="69"/>
        <v>1.1701691837413353</v>
      </c>
    </row>
    <row r="67" spans="1:45">
      <c r="A67">
        <f>A50</f>
        <v>43</v>
      </c>
      <c r="B67">
        <f t="shared" ref="B67:AD67" si="70">B50</f>
        <v>43</v>
      </c>
      <c r="C67">
        <f t="shared" si="70"/>
        <v>980051</v>
      </c>
      <c r="D67">
        <f t="shared" si="70"/>
        <v>41645.475889467591</v>
      </c>
      <c r="E67">
        <f t="shared" si="70"/>
        <v>71.88</v>
      </c>
      <c r="F67">
        <f t="shared" si="70"/>
        <v>35.94</v>
      </c>
      <c r="G67">
        <f t="shared" si="70"/>
        <v>-45</v>
      </c>
      <c r="H67">
        <f t="shared" si="70"/>
        <v>-90.2</v>
      </c>
      <c r="I67">
        <f t="shared" si="70"/>
        <v>17</v>
      </c>
      <c r="J67">
        <f t="shared" si="70"/>
        <v>-22.95</v>
      </c>
      <c r="K67">
        <f t="shared" si="70"/>
        <v>-21.064</v>
      </c>
      <c r="L67">
        <f t="shared" si="70"/>
        <v>0</v>
      </c>
      <c r="M67">
        <f t="shared" si="70"/>
        <v>0</v>
      </c>
      <c r="N67" t="str">
        <f t="shared" si="70"/>
        <v>OFF</v>
      </c>
      <c r="O67">
        <f t="shared" si="70"/>
        <v>32</v>
      </c>
      <c r="P67">
        <f t="shared" si="70"/>
        <v>800000</v>
      </c>
      <c r="Q67">
        <f t="shared" si="70"/>
        <v>3964</v>
      </c>
      <c r="R67">
        <f t="shared" si="70"/>
        <v>739</v>
      </c>
      <c r="S67">
        <f t="shared" si="70"/>
        <v>433</v>
      </c>
      <c r="T67">
        <f t="shared" si="70"/>
        <v>1.7731948235989936</v>
      </c>
      <c r="U67">
        <f t="shared" si="70"/>
        <v>0.18026922555183417</v>
      </c>
      <c r="V67">
        <f t="shared" si="70"/>
        <v>-90.097260543092716</v>
      </c>
      <c r="W67">
        <f t="shared" si="70"/>
        <v>3.9173043908242902E-2</v>
      </c>
      <c r="X67">
        <f t="shared" si="70"/>
        <v>0.80906536186624889</v>
      </c>
      <c r="Y67">
        <f t="shared" si="70"/>
        <v>0.10503445920510625</v>
      </c>
      <c r="Z67">
        <f t="shared" si="70"/>
        <v>5.6555787108934714</v>
      </c>
      <c r="AA67">
        <f t="shared" si="70"/>
        <v>0.14560872297999242</v>
      </c>
      <c r="AB67">
        <f t="shared" si="70"/>
        <v>0.28302960835368118</v>
      </c>
      <c r="AC67">
        <f t="shared" si="70"/>
        <v>7.2358104341694318E-2</v>
      </c>
      <c r="AD67">
        <f t="shared" si="70"/>
        <v>1.1228919525293939</v>
      </c>
      <c r="AG67" s="1" t="s">
        <v>201</v>
      </c>
      <c r="AH67" s="1">
        <v>2.5</v>
      </c>
      <c r="AI67" s="1">
        <f t="shared" ref="AI67" si="71">-L67</f>
        <v>0</v>
      </c>
      <c r="AJ67" s="9">
        <f t="shared" ref="AJ67" si="72">V67</f>
        <v>-90.097260543092716</v>
      </c>
      <c r="AK67" s="9">
        <f t="shared" ref="AK67" si="73">W67</f>
        <v>3.9173043908242902E-2</v>
      </c>
      <c r="AL67" s="9">
        <f t="shared" ref="AL67" si="74">X67</f>
        <v>0.80906536186624889</v>
      </c>
      <c r="AM67" s="9">
        <f t="shared" ref="AM67" si="75">Y67</f>
        <v>0.10503445920510625</v>
      </c>
      <c r="AN67">
        <f t="shared" ref="AN67" si="76">ABS(lambda/2/SIN(RADIANS(AJ67-phi0)/2))</f>
        <v>1.1718526940655272</v>
      </c>
      <c r="AO67">
        <f t="shared" ref="AO67" si="77">ABS(lambda/2/SIN(RADIANS(AJ67+AK67-phi0)/2))-AN67</f>
        <v>3.9896953108509159E-4</v>
      </c>
      <c r="AP67" s="10">
        <f t="shared" ref="AP67" si="78">(AN67-AS67)/AS67*1000000</f>
        <v>1438.6896763160983</v>
      </c>
      <c r="AQ67" s="10">
        <f t="shared" ref="AQ67" si="79">(SIN(RADIANS(AR67/2))/SIN(RADIANS((AJ67+AK67)/2))-1)*1000000-AP67</f>
        <v>346.09746317483041</v>
      </c>
      <c r="AR67" s="9">
        <f t="shared" ref="AR67" si="80">VLOOKUP(AG67,$AH$1:$AI$4,2,FALSE)</f>
        <v>-90.263000000000005</v>
      </c>
      <c r="AS67">
        <f t="shared" ref="AS67" si="81">ABS(lambda/2/SIN(RADIANS(AR67-phi0)/2))</f>
        <v>1.1701691837413353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980051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2014-01-06T17:39:28Z</dcterms:created>
  <dcterms:modified xsi:type="dcterms:W3CDTF">2014-01-13T18:26:57Z</dcterms:modified>
</cp:coreProperties>
</file>