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2"/>
  </bookViews>
  <sheets>
    <sheet name="Navigation" sheetId="3" r:id="rId1"/>
    <sheet name="Strains" sheetId="2" r:id="rId2"/>
    <sheet name="980040" sheetId="1" r:id="rId3"/>
    <sheet name="Setup" sheetId="4" r:id="rId4"/>
  </sheets>
  <externalReferences>
    <externalReference r:id="rId5"/>
  </externalReferences>
  <definedNames>
    <definedName name="solver_adj" localSheetId="2" hidden="1">'980040'!$G$1112:$J$1112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'980040'!$H$1115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E20" i="4"/>
  <c r="E21"/>
  <c r="E22"/>
  <c r="E23"/>
  <c r="E24"/>
  <c r="E25"/>
  <c r="E26"/>
  <c r="E27"/>
  <c r="E28"/>
  <c r="E29"/>
  <c r="E30"/>
  <c r="D32"/>
  <c r="F32"/>
  <c r="G32"/>
  <c r="D33"/>
  <c r="F33"/>
  <c r="G33"/>
  <c r="M16"/>
  <c r="F1147" i="1"/>
  <c r="G1147" l="1"/>
  <c r="F1146"/>
  <c r="G1146" l="1"/>
  <c r="F1145"/>
  <c r="G1145" l="1"/>
  <c r="F1144"/>
  <c r="G1144" l="1"/>
  <c r="F1143"/>
  <c r="G1143" l="1"/>
  <c r="F1142"/>
  <c r="G1142" l="1"/>
  <c r="F1141"/>
  <c r="G1141" l="1"/>
  <c r="F1140"/>
  <c r="G1140" l="1"/>
  <c r="F1139"/>
  <c r="G1139" l="1"/>
  <c r="F1138"/>
  <c r="G1138" l="1"/>
  <c r="F1137"/>
  <c r="G1137" l="1"/>
  <c r="F1136"/>
  <c r="G1136" l="1"/>
  <c r="F1135"/>
  <c r="G1135" l="1"/>
  <c r="F1134"/>
  <c r="G1134" l="1"/>
  <c r="F1133"/>
  <c r="G1133" l="1"/>
  <c r="F1132"/>
  <c r="G1132" l="1"/>
  <c r="F1131"/>
  <c r="G1131" l="1"/>
  <c r="F1130"/>
  <c r="G1130" l="1"/>
  <c r="F1129"/>
  <c r="G1129" l="1"/>
  <c r="F1128"/>
  <c r="G1128" l="1"/>
  <c r="F1127"/>
  <c r="G1127" l="1"/>
  <c r="F1126"/>
  <c r="G1126" l="1"/>
  <c r="F1125"/>
  <c r="G1125" l="1"/>
  <c r="F1124"/>
  <c r="G1124" l="1"/>
  <c r="F1123"/>
  <c r="G1123" l="1"/>
  <c r="F1122"/>
  <c r="G1122" l="1"/>
  <c r="F1121"/>
  <c r="G1121" l="1"/>
  <c r="F1120"/>
  <c r="G1120" l="1"/>
  <c r="F1119"/>
  <c r="G1119" l="1"/>
  <c r="F1118"/>
  <c r="G1118" l="1"/>
  <c r="F1117"/>
  <c r="G1117" l="1"/>
  <c r="F1116"/>
  <c r="G1116" l="1"/>
  <c r="F1115"/>
  <c r="G1115" l="1"/>
  <c r="H1115" s="1"/>
  <c r="M15" i="4"/>
  <c r="F1097" i="1"/>
  <c r="G1097" l="1"/>
  <c r="F1096"/>
  <c r="G1096" l="1"/>
  <c r="F1095"/>
  <c r="G1095" l="1"/>
  <c r="F1094"/>
  <c r="G1094" l="1"/>
  <c r="F1093"/>
  <c r="G1093" l="1"/>
  <c r="F1092"/>
  <c r="G1092" l="1"/>
  <c r="F1091"/>
  <c r="G1091" l="1"/>
  <c r="F1090"/>
  <c r="G1090" l="1"/>
  <c r="F1089"/>
  <c r="G1089" l="1"/>
  <c r="F1088"/>
  <c r="G1088" l="1"/>
  <c r="F1087"/>
  <c r="G1087" l="1"/>
  <c r="F1086"/>
  <c r="G1086" l="1"/>
  <c r="F1085"/>
  <c r="G1085" l="1"/>
  <c r="F1084"/>
  <c r="G1084" l="1"/>
  <c r="F1083"/>
  <c r="G1083" l="1"/>
  <c r="F1082"/>
  <c r="G1082" l="1"/>
  <c r="F1081"/>
  <c r="G1081" l="1"/>
  <c r="F1080"/>
  <c r="G1080" l="1"/>
  <c r="F1079"/>
  <c r="G1079" l="1"/>
  <c r="F1078"/>
  <c r="G1078" l="1"/>
  <c r="F1077"/>
  <c r="G1077" l="1"/>
  <c r="F1076"/>
  <c r="G1076" l="1"/>
  <c r="F1075"/>
  <c r="G1075" l="1"/>
  <c r="F1074"/>
  <c r="G1074" l="1"/>
  <c r="F1073"/>
  <c r="G1073" l="1"/>
  <c r="F1072"/>
  <c r="G1072" l="1"/>
  <c r="F1071"/>
  <c r="G1071" l="1"/>
  <c r="F1070"/>
  <c r="G1070" l="1"/>
  <c r="F1069"/>
  <c r="G1069" l="1"/>
  <c r="F1068"/>
  <c r="G1068" l="1"/>
  <c r="F1067"/>
  <c r="G1067" l="1"/>
  <c r="F1066"/>
  <c r="G1066" l="1"/>
  <c r="F1065"/>
  <c r="G1065" l="1"/>
  <c r="H1065" s="1"/>
  <c r="R34" i="4"/>
  <c r="R33"/>
  <c r="R32"/>
  <c r="R31"/>
  <c r="R30"/>
  <c r="R29"/>
  <c r="R28"/>
  <c r="R25"/>
  <c r="R24"/>
  <c r="R23"/>
  <c r="R22"/>
  <c r="R21"/>
  <c r="R20"/>
  <c r="R19"/>
  <c r="R18"/>
  <c r="R17"/>
  <c r="R14"/>
  <c r="R13"/>
  <c r="R12"/>
  <c r="R11"/>
  <c r="R10"/>
  <c r="R9"/>
  <c r="R8"/>
  <c r="R7"/>
  <c r="R6"/>
  <c r="M14"/>
  <c r="F1047" i="1"/>
  <c r="G1047" l="1"/>
  <c r="F1046"/>
  <c r="G1046" l="1"/>
  <c r="F1045"/>
  <c r="G1045" l="1"/>
  <c r="F1044"/>
  <c r="G1044" l="1"/>
  <c r="F1043"/>
  <c r="G1043" l="1"/>
  <c r="F1042"/>
  <c r="G1042" l="1"/>
  <c r="F1041"/>
  <c r="G1041" l="1"/>
  <c r="F1040"/>
  <c r="G1040" l="1"/>
  <c r="F1039"/>
  <c r="G1039" l="1"/>
  <c r="F1038"/>
  <c r="G1038" l="1"/>
  <c r="F1037"/>
  <c r="G1037" l="1"/>
  <c r="F1036"/>
  <c r="G1036" l="1"/>
  <c r="F1035"/>
  <c r="G1035" l="1"/>
  <c r="F1034"/>
  <c r="G1034" l="1"/>
  <c r="F1033"/>
  <c r="G1033" l="1"/>
  <c r="F1032"/>
  <c r="G1032" l="1"/>
  <c r="F1031"/>
  <c r="G1031" l="1"/>
  <c r="F1030"/>
  <c r="G1030" l="1"/>
  <c r="F1029"/>
  <c r="G1029" l="1"/>
  <c r="F1028"/>
  <c r="G1028" l="1"/>
  <c r="F1027"/>
  <c r="G1027" l="1"/>
  <c r="F1026"/>
  <c r="G1026" l="1"/>
  <c r="F1025"/>
  <c r="G1025" l="1"/>
  <c r="F1024"/>
  <c r="G1024" l="1"/>
  <c r="F1023"/>
  <c r="G1023" l="1"/>
  <c r="F1022"/>
  <c r="G1022" l="1"/>
  <c r="F1021"/>
  <c r="G1021" l="1"/>
  <c r="F1020"/>
  <c r="G1020" l="1"/>
  <c r="F1019"/>
  <c r="G1019" l="1"/>
  <c r="F1018"/>
  <c r="G1018" l="1"/>
  <c r="F1017"/>
  <c r="G1017" l="1"/>
  <c r="F1016"/>
  <c r="G1016" l="1"/>
  <c r="F1015"/>
  <c r="G1015" l="1"/>
  <c r="H1015" s="1"/>
  <c r="M13" i="4"/>
  <c r="M12"/>
  <c r="F997" i="1"/>
  <c r="G997" l="1"/>
  <c r="F996"/>
  <c r="G996" l="1"/>
  <c r="F995"/>
  <c r="G995" l="1"/>
  <c r="F994"/>
  <c r="G994" l="1"/>
  <c r="F993"/>
  <c r="G993" l="1"/>
  <c r="F992"/>
  <c r="G992" l="1"/>
  <c r="F991"/>
  <c r="G991" l="1"/>
  <c r="F990"/>
  <c r="G990" l="1"/>
  <c r="F989"/>
  <c r="G989" l="1"/>
  <c r="F988"/>
  <c r="G988" l="1"/>
  <c r="F987"/>
  <c r="G987" l="1"/>
  <c r="F986"/>
  <c r="G986" l="1"/>
  <c r="F985"/>
  <c r="G985" l="1"/>
  <c r="F984"/>
  <c r="G984" l="1"/>
  <c r="F983"/>
  <c r="G983" l="1"/>
  <c r="F982"/>
  <c r="G982" l="1"/>
  <c r="F981"/>
  <c r="G981" l="1"/>
  <c r="F980"/>
  <c r="G980" l="1"/>
  <c r="F979"/>
  <c r="G979" l="1"/>
  <c r="F978"/>
  <c r="G978" l="1"/>
  <c r="F977"/>
  <c r="G977" l="1"/>
  <c r="F976"/>
  <c r="G976" l="1"/>
  <c r="F975"/>
  <c r="G975" l="1"/>
  <c r="F974"/>
  <c r="G974" l="1"/>
  <c r="F973"/>
  <c r="G973" l="1"/>
  <c r="F972"/>
  <c r="G972" l="1"/>
  <c r="F971"/>
  <c r="G971" l="1"/>
  <c r="F970"/>
  <c r="G970" l="1"/>
  <c r="F969"/>
  <c r="G969" l="1"/>
  <c r="F968"/>
  <c r="G968" l="1"/>
  <c r="F967"/>
  <c r="G967" l="1"/>
  <c r="F966"/>
  <c r="G966" l="1"/>
  <c r="F922"/>
  <c r="F965"/>
  <c r="G965" l="1"/>
  <c r="H965" s="1"/>
  <c r="G922"/>
  <c r="F921"/>
  <c r="G921" l="1"/>
  <c r="F920"/>
  <c r="G920" l="1"/>
  <c r="F919"/>
  <c r="G919" l="1"/>
  <c r="F918"/>
  <c r="G918" l="1"/>
  <c r="F917"/>
  <c r="G917" l="1"/>
  <c r="F916"/>
  <c r="G916" l="1"/>
  <c r="F915"/>
  <c r="G915" l="1"/>
  <c r="F914"/>
  <c r="G914" l="1"/>
  <c r="F913"/>
  <c r="G913" l="1"/>
  <c r="F912"/>
  <c r="G912" l="1"/>
  <c r="F911"/>
  <c r="G911" l="1"/>
  <c r="F910"/>
  <c r="G910" l="1"/>
  <c r="F909"/>
  <c r="G909" l="1"/>
  <c r="F908"/>
  <c r="G908" l="1"/>
  <c r="F907"/>
  <c r="G907" l="1"/>
  <c r="F906"/>
  <c r="G906" l="1"/>
  <c r="F905"/>
  <c r="G905" l="1"/>
  <c r="F904"/>
  <c r="G904" l="1"/>
  <c r="F903"/>
  <c r="G903" l="1"/>
  <c r="F902"/>
  <c r="G902" l="1"/>
  <c r="F901"/>
  <c r="G901" l="1"/>
  <c r="F900"/>
  <c r="G900" l="1"/>
  <c r="F899"/>
  <c r="G899" l="1"/>
  <c r="F898"/>
  <c r="G898" l="1"/>
  <c r="F897"/>
  <c r="G897" l="1"/>
  <c r="F896"/>
  <c r="G896" l="1"/>
  <c r="F895"/>
  <c r="G895" l="1"/>
  <c r="F894"/>
  <c r="G894" l="1"/>
  <c r="F893"/>
  <c r="G893" l="1"/>
  <c r="F892"/>
  <c r="G892" l="1"/>
  <c r="F891"/>
  <c r="G891" l="1"/>
  <c r="F890"/>
  <c r="G890" l="1"/>
  <c r="H890" s="1"/>
  <c r="M11" i="4"/>
  <c r="F872" i="1"/>
  <c r="G872" l="1"/>
  <c r="F871"/>
  <c r="G871" l="1"/>
  <c r="F870"/>
  <c r="G870" l="1"/>
  <c r="F869"/>
  <c r="G869" l="1"/>
  <c r="F868"/>
  <c r="G868" l="1"/>
  <c r="F867"/>
  <c r="G867" l="1"/>
  <c r="F866"/>
  <c r="G866" l="1"/>
  <c r="F865"/>
  <c r="G865" l="1"/>
  <c r="F864"/>
  <c r="G864" l="1"/>
  <c r="F863"/>
  <c r="G863" l="1"/>
  <c r="F862"/>
  <c r="G862" l="1"/>
  <c r="F861"/>
  <c r="G861" l="1"/>
  <c r="F860"/>
  <c r="G860" l="1"/>
  <c r="F859"/>
  <c r="G859" l="1"/>
  <c r="F858"/>
  <c r="G858" l="1"/>
  <c r="F857"/>
  <c r="G857" l="1"/>
  <c r="F856"/>
  <c r="G856" l="1"/>
  <c r="F855"/>
  <c r="G855" l="1"/>
  <c r="F854"/>
  <c r="G854" l="1"/>
  <c r="F853"/>
  <c r="G853" l="1"/>
  <c r="F852"/>
  <c r="G852" l="1"/>
  <c r="F851"/>
  <c r="G851" l="1"/>
  <c r="F850"/>
  <c r="G850" l="1"/>
  <c r="F849"/>
  <c r="G849" l="1"/>
  <c r="F848"/>
  <c r="G848" l="1"/>
  <c r="F847"/>
  <c r="G847" l="1"/>
  <c r="F846"/>
  <c r="G846" l="1"/>
  <c r="F845"/>
  <c r="G845" l="1"/>
  <c r="F844"/>
  <c r="G844" l="1"/>
  <c r="F843"/>
  <c r="G843" l="1"/>
  <c r="F842"/>
  <c r="G842" l="1"/>
  <c r="F841"/>
  <c r="G841" l="1"/>
  <c r="F840"/>
  <c r="G840" l="1"/>
  <c r="H840" s="1"/>
  <c r="M10" i="4"/>
  <c r="F822" i="1"/>
  <c r="G822" l="1"/>
  <c r="F821"/>
  <c r="G821" l="1"/>
  <c r="F820"/>
  <c r="G820" l="1"/>
  <c r="F819"/>
  <c r="G819" l="1"/>
  <c r="F818"/>
  <c r="G818" l="1"/>
  <c r="F817"/>
  <c r="G817" l="1"/>
  <c r="F816"/>
  <c r="G816" l="1"/>
  <c r="F815"/>
  <c r="G815" l="1"/>
  <c r="F814"/>
  <c r="G814" l="1"/>
  <c r="F813"/>
  <c r="G813" l="1"/>
  <c r="F812"/>
  <c r="G812" l="1"/>
  <c r="F811"/>
  <c r="G811" l="1"/>
  <c r="F810"/>
  <c r="G810" l="1"/>
  <c r="F809"/>
  <c r="G809" l="1"/>
  <c r="F808"/>
  <c r="G808" l="1"/>
  <c r="F807"/>
  <c r="G807" l="1"/>
  <c r="F806"/>
  <c r="G806" l="1"/>
  <c r="F805"/>
  <c r="G805" l="1"/>
  <c r="F804"/>
  <c r="G804" l="1"/>
  <c r="F803"/>
  <c r="G803" l="1"/>
  <c r="F802"/>
  <c r="G802" l="1"/>
  <c r="F801"/>
  <c r="G801" l="1"/>
  <c r="F800"/>
  <c r="G800" l="1"/>
  <c r="F799"/>
  <c r="G799" l="1"/>
  <c r="F798"/>
  <c r="G798" l="1"/>
  <c r="F797"/>
  <c r="G797" l="1"/>
  <c r="F796"/>
  <c r="G796" l="1"/>
  <c r="F795"/>
  <c r="G795" l="1"/>
  <c r="F794"/>
  <c r="G794" l="1"/>
  <c r="F793"/>
  <c r="G793" l="1"/>
  <c r="F792"/>
  <c r="G792" l="1"/>
  <c r="F791"/>
  <c r="G791" l="1"/>
  <c r="F790"/>
  <c r="G790" l="1"/>
  <c r="H790" s="1"/>
  <c r="M9" i="4"/>
  <c r="F772" i="1"/>
  <c r="G772" l="1"/>
  <c r="F771"/>
  <c r="G771" l="1"/>
  <c r="F770"/>
  <c r="G770" l="1"/>
  <c r="F769"/>
  <c r="G769" l="1"/>
  <c r="F768"/>
  <c r="G768" l="1"/>
  <c r="F767"/>
  <c r="G767" l="1"/>
  <c r="F766"/>
  <c r="G766" l="1"/>
  <c r="F765"/>
  <c r="G765" l="1"/>
  <c r="F764"/>
  <c r="G764" l="1"/>
  <c r="F763"/>
  <c r="G763" l="1"/>
  <c r="F762"/>
  <c r="G762" l="1"/>
  <c r="F761"/>
  <c r="G761" l="1"/>
  <c r="F760"/>
  <c r="G760" l="1"/>
  <c r="F759"/>
  <c r="G759" l="1"/>
  <c r="F758"/>
  <c r="G758" l="1"/>
  <c r="F757"/>
  <c r="G757" l="1"/>
  <c r="F756"/>
  <c r="G756" l="1"/>
  <c r="F755"/>
  <c r="G755" l="1"/>
  <c r="F754"/>
  <c r="G754" l="1"/>
  <c r="F753"/>
  <c r="G753" l="1"/>
  <c r="F752"/>
  <c r="G752" l="1"/>
  <c r="F751"/>
  <c r="G751" l="1"/>
  <c r="F750"/>
  <c r="G750" l="1"/>
  <c r="F749"/>
  <c r="G749" l="1"/>
  <c r="F748"/>
  <c r="G748" l="1"/>
  <c r="F747"/>
  <c r="G747" l="1"/>
  <c r="F746"/>
  <c r="G746" l="1"/>
  <c r="F745"/>
  <c r="G745" l="1"/>
  <c r="F744"/>
  <c r="G744" l="1"/>
  <c r="F743"/>
  <c r="G743" l="1"/>
  <c r="F742"/>
  <c r="G742" l="1"/>
  <c r="F741"/>
  <c r="G741" l="1"/>
  <c r="F740"/>
  <c r="G740" l="1"/>
  <c r="H740" s="1"/>
  <c r="M8" i="4"/>
  <c r="F722" i="1"/>
  <c r="G722" l="1"/>
  <c r="F721"/>
  <c r="G721" l="1"/>
  <c r="F720"/>
  <c r="G720" l="1"/>
  <c r="F719"/>
  <c r="G719" l="1"/>
  <c r="F718"/>
  <c r="G718" l="1"/>
  <c r="F717"/>
  <c r="G717" l="1"/>
  <c r="F716"/>
  <c r="G716" l="1"/>
  <c r="F715"/>
  <c r="G715" l="1"/>
  <c r="F714"/>
  <c r="G714" l="1"/>
  <c r="F713"/>
  <c r="G713" l="1"/>
  <c r="F712"/>
  <c r="G712" l="1"/>
  <c r="F711"/>
  <c r="G711" l="1"/>
  <c r="F710"/>
  <c r="G710" l="1"/>
  <c r="F709"/>
  <c r="G709" l="1"/>
  <c r="F708"/>
  <c r="G708" l="1"/>
  <c r="F707"/>
  <c r="G707" l="1"/>
  <c r="F706"/>
  <c r="G706" l="1"/>
  <c r="F705"/>
  <c r="G705" l="1"/>
  <c r="F704"/>
  <c r="G704" l="1"/>
  <c r="F703"/>
  <c r="G703" l="1"/>
  <c r="F702"/>
  <c r="G702" l="1"/>
  <c r="F701"/>
  <c r="G701" l="1"/>
  <c r="F700"/>
  <c r="G700" l="1"/>
  <c r="F699"/>
  <c r="G699" l="1"/>
  <c r="F698"/>
  <c r="G698" l="1"/>
  <c r="F697"/>
  <c r="G697" l="1"/>
  <c r="F696"/>
  <c r="G696" l="1"/>
  <c r="F695"/>
  <c r="G695" l="1"/>
  <c r="F694"/>
  <c r="G694" l="1"/>
  <c r="F693"/>
  <c r="G693" l="1"/>
  <c r="F692"/>
  <c r="G692" l="1"/>
  <c r="F691"/>
  <c r="G691" l="1"/>
  <c r="F690"/>
  <c r="G690" l="1"/>
  <c r="H690" s="1"/>
  <c r="M7" i="4"/>
  <c r="O7" s="1"/>
  <c r="N7"/>
  <c r="N8"/>
  <c r="O8"/>
  <c r="N9"/>
  <c r="O10"/>
  <c r="N11"/>
  <c r="O11"/>
  <c r="N12"/>
  <c r="O12"/>
  <c r="N13"/>
  <c r="O14"/>
  <c r="N15"/>
  <c r="O15"/>
  <c r="N16"/>
  <c r="O16"/>
  <c r="F672" i="1"/>
  <c r="R16" i="4" l="1"/>
  <c r="R27"/>
  <c r="R26"/>
  <c r="R15"/>
  <c r="N10"/>
  <c r="O13"/>
  <c r="O9"/>
  <c r="N14"/>
  <c r="G672" i="1"/>
  <c r="F671"/>
  <c r="G671" l="1"/>
  <c r="F670"/>
  <c r="G670" l="1"/>
  <c r="F669"/>
  <c r="G669" l="1"/>
  <c r="F668"/>
  <c r="G668" l="1"/>
  <c r="F667"/>
  <c r="G667" l="1"/>
  <c r="F666"/>
  <c r="G666" l="1"/>
  <c r="F665"/>
  <c r="G665" l="1"/>
  <c r="F664"/>
  <c r="G664" l="1"/>
  <c r="F663"/>
  <c r="G663" l="1"/>
  <c r="F662"/>
  <c r="G662" l="1"/>
  <c r="F661"/>
  <c r="G661" l="1"/>
  <c r="F660"/>
  <c r="G660" l="1"/>
  <c r="F659"/>
  <c r="G659" l="1"/>
  <c r="F658"/>
  <c r="G658" l="1"/>
  <c r="F657"/>
  <c r="G657" l="1"/>
  <c r="F656"/>
  <c r="G656" l="1"/>
  <c r="F655"/>
  <c r="G655" l="1"/>
  <c r="F654"/>
  <c r="G654" l="1"/>
  <c r="F653"/>
  <c r="G653" l="1"/>
  <c r="F652"/>
  <c r="G652" l="1"/>
  <c r="F651"/>
  <c r="G651" l="1"/>
  <c r="F650"/>
  <c r="G650" l="1"/>
  <c r="F649"/>
  <c r="G649" l="1"/>
  <c r="F648"/>
  <c r="G648" l="1"/>
  <c r="F647"/>
  <c r="G647" l="1"/>
  <c r="F646"/>
  <c r="G646" l="1"/>
  <c r="F645"/>
  <c r="G645" l="1"/>
  <c r="F644"/>
  <c r="G644" l="1"/>
  <c r="F643"/>
  <c r="G643" l="1"/>
  <c r="F642"/>
  <c r="G642" l="1"/>
  <c r="F641"/>
  <c r="G641" l="1"/>
  <c r="F640"/>
  <c r="G640" l="1"/>
  <c r="H640" s="1"/>
  <c r="O6" i="4"/>
  <c r="M6"/>
  <c r="F622" i="1"/>
  <c r="G622" l="1"/>
  <c r="F621"/>
  <c r="G621" l="1"/>
  <c r="F620"/>
  <c r="G620" l="1"/>
  <c r="F619"/>
  <c r="G619" l="1"/>
  <c r="F618"/>
  <c r="G618" l="1"/>
  <c r="F617"/>
  <c r="G617" l="1"/>
  <c r="F616"/>
  <c r="G616" l="1"/>
  <c r="F615"/>
  <c r="G615" l="1"/>
  <c r="F614"/>
  <c r="G614" l="1"/>
  <c r="F613"/>
  <c r="G613" l="1"/>
  <c r="F612"/>
  <c r="G612" l="1"/>
  <c r="F611"/>
  <c r="G611" l="1"/>
  <c r="F610"/>
  <c r="G610" l="1"/>
  <c r="F609"/>
  <c r="G609" l="1"/>
  <c r="F608"/>
  <c r="G608" l="1"/>
  <c r="F607"/>
  <c r="G607" l="1"/>
  <c r="F606"/>
  <c r="G606" l="1"/>
  <c r="F605"/>
  <c r="G605" l="1"/>
  <c r="F604"/>
  <c r="G604" l="1"/>
  <c r="F603"/>
  <c r="G603" l="1"/>
  <c r="F602"/>
  <c r="G602" l="1"/>
  <c r="F601"/>
  <c r="G601" l="1"/>
  <c r="F600"/>
  <c r="G600" l="1"/>
  <c r="F599"/>
  <c r="G599" l="1"/>
  <c r="F598"/>
  <c r="G598" l="1"/>
  <c r="F597"/>
  <c r="G597" l="1"/>
  <c r="F596"/>
  <c r="G596" l="1"/>
  <c r="F595"/>
  <c r="G595" l="1"/>
  <c r="F594"/>
  <c r="G594" l="1"/>
  <c r="F593"/>
  <c r="G593" l="1"/>
  <c r="F592"/>
  <c r="G592" l="1"/>
  <c r="F591"/>
  <c r="G591" l="1"/>
  <c r="F590"/>
  <c r="G590" l="1"/>
  <c r="H590" s="1"/>
  <c r="M25" i="2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Y38" i="4"/>
  <c r="Y39"/>
  <c r="Y37"/>
  <c r="W38"/>
  <c r="U37"/>
  <c r="L16"/>
  <c r="F572" i="1"/>
  <c r="G572" l="1"/>
  <c r="F571"/>
  <c r="G571" l="1"/>
  <c r="F570"/>
  <c r="G570" l="1"/>
  <c r="F569"/>
  <c r="G569" l="1"/>
  <c r="F568"/>
  <c r="G568" l="1"/>
  <c r="F567"/>
  <c r="G567" l="1"/>
  <c r="F566"/>
  <c r="G566" l="1"/>
  <c r="F565"/>
  <c r="G565" l="1"/>
  <c r="F564"/>
  <c r="G564" l="1"/>
  <c r="F563"/>
  <c r="G563" l="1"/>
  <c r="F562"/>
  <c r="G562" l="1"/>
  <c r="F561"/>
  <c r="G561" l="1"/>
  <c r="F560"/>
  <c r="G560" l="1"/>
  <c r="F559"/>
  <c r="G559" l="1"/>
  <c r="F558"/>
  <c r="G558" l="1"/>
  <c r="F557"/>
  <c r="G557" l="1"/>
  <c r="F556"/>
  <c r="G556" l="1"/>
  <c r="F555"/>
  <c r="G555" l="1"/>
  <c r="F554"/>
  <c r="G554" l="1"/>
  <c r="F553"/>
  <c r="G553" l="1"/>
  <c r="F552"/>
  <c r="G552" l="1"/>
  <c r="F551"/>
  <c r="G551" l="1"/>
  <c r="F550"/>
  <c r="G550" l="1"/>
  <c r="F549"/>
  <c r="G549" l="1"/>
  <c r="F548"/>
  <c r="G548" l="1"/>
  <c r="F547"/>
  <c r="G547" l="1"/>
  <c r="F546"/>
  <c r="G546" l="1"/>
  <c r="F545"/>
  <c r="G545" l="1"/>
  <c r="F544"/>
  <c r="G544" l="1"/>
  <c r="F543"/>
  <c r="G543" l="1"/>
  <c r="F542"/>
  <c r="G542" l="1"/>
  <c r="F541"/>
  <c r="G541" l="1"/>
  <c r="F540"/>
  <c r="G540" l="1"/>
  <c r="H540" s="1"/>
  <c r="L15" i="4"/>
  <c r="F522" i="1"/>
  <c r="G522" l="1"/>
  <c r="F521"/>
  <c r="G521" l="1"/>
  <c r="F520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F503"/>
  <c r="G503" l="1"/>
  <c r="F502"/>
  <c r="G502" l="1"/>
  <c r="F501"/>
  <c r="G501" l="1"/>
  <c r="F500"/>
  <c r="G500" l="1"/>
  <c r="F499"/>
  <c r="G499" l="1"/>
  <c r="F498"/>
  <c r="G498" l="1"/>
  <c r="F497"/>
  <c r="G497" l="1"/>
  <c r="F496"/>
  <c r="G496" l="1"/>
  <c r="F495"/>
  <c r="G495" l="1"/>
  <c r="F494"/>
  <c r="G494" l="1"/>
  <c r="F493"/>
  <c r="G493" l="1"/>
  <c r="F492"/>
  <c r="G492" l="1"/>
  <c r="F491"/>
  <c r="G491" l="1"/>
  <c r="F490"/>
  <c r="G490" l="1"/>
  <c r="H490" s="1"/>
  <c r="S29" i="4" l="1"/>
  <c r="S30"/>
  <c r="S31"/>
  <c r="S32"/>
  <c r="S33"/>
  <c r="S34"/>
  <c r="S28"/>
  <c r="T29"/>
  <c r="T30"/>
  <c r="T31"/>
  <c r="T32"/>
  <c r="T33"/>
  <c r="T34"/>
  <c r="T28"/>
  <c r="Q29"/>
  <c r="Q30" s="1"/>
  <c r="Q31" s="1"/>
  <c r="Q32" s="1"/>
  <c r="Q33" s="1"/>
  <c r="Q34" s="1"/>
  <c r="L14"/>
  <c r="F472" i="1"/>
  <c r="G472" l="1"/>
  <c r="F471"/>
  <c r="G471" l="1"/>
  <c r="F470"/>
  <c r="G470" l="1"/>
  <c r="F469"/>
  <c r="G469" l="1"/>
  <c r="F468"/>
  <c r="G468" l="1"/>
  <c r="F467"/>
  <c r="G467" l="1"/>
  <c r="F466"/>
  <c r="G466" l="1"/>
  <c r="F465"/>
  <c r="G465" l="1"/>
  <c r="F464"/>
  <c r="G464" l="1"/>
  <c r="F463"/>
  <c r="G463" l="1"/>
  <c r="F462"/>
  <c r="G462" l="1"/>
  <c r="F461"/>
  <c r="G461" l="1"/>
  <c r="F460"/>
  <c r="G460" l="1"/>
  <c r="F459"/>
  <c r="G459" l="1"/>
  <c r="F458"/>
  <c r="G458" l="1"/>
  <c r="F457"/>
  <c r="G457" l="1"/>
  <c r="F456"/>
  <c r="G456" l="1"/>
  <c r="F455"/>
  <c r="G455" l="1"/>
  <c r="F454"/>
  <c r="G454" l="1"/>
  <c r="F453"/>
  <c r="G453" l="1"/>
  <c r="F452"/>
  <c r="G452" l="1"/>
  <c r="F451"/>
  <c r="G451" l="1"/>
  <c r="F450"/>
  <c r="G450" l="1"/>
  <c r="F449"/>
  <c r="G449" l="1"/>
  <c r="F448"/>
  <c r="G448" l="1"/>
  <c r="F447"/>
  <c r="G447" l="1"/>
  <c r="F446"/>
  <c r="G446" l="1"/>
  <c r="F445"/>
  <c r="G445" l="1"/>
  <c r="F444"/>
  <c r="G444" l="1"/>
  <c r="F443"/>
  <c r="G443" l="1"/>
  <c r="F442"/>
  <c r="G442" l="1"/>
  <c r="F441"/>
  <c r="G441" l="1"/>
  <c r="F440"/>
  <c r="G440" l="1"/>
  <c r="H440" s="1"/>
  <c r="S18" i="4"/>
  <c r="T18"/>
  <c r="S19"/>
  <c r="T19"/>
  <c r="S20"/>
  <c r="T20"/>
  <c r="S21"/>
  <c r="T21"/>
  <c r="S22"/>
  <c r="T22"/>
  <c r="S23"/>
  <c r="T23"/>
  <c r="S24"/>
  <c r="T24"/>
  <c r="S25"/>
  <c r="T25"/>
  <c r="S26"/>
  <c r="T26"/>
  <c r="S27"/>
  <c r="T27"/>
  <c r="T17"/>
  <c r="S17"/>
  <c r="Q18"/>
  <c r="Q19" s="1"/>
  <c r="Q20" s="1"/>
  <c r="Q21" s="1"/>
  <c r="Q22" s="1"/>
  <c r="Q23" s="1"/>
  <c r="Q24" s="1"/>
  <c r="Q25" s="1"/>
  <c r="Q26" s="1"/>
  <c r="Q27" s="1"/>
  <c r="Q8"/>
  <c r="Q9" s="1"/>
  <c r="Q10" s="1"/>
  <c r="Q11" s="1"/>
  <c r="Q12" s="1"/>
  <c r="Q13" s="1"/>
  <c r="Q14" s="1"/>
  <c r="Q15" s="1"/>
  <c r="Q16" s="1"/>
  <c r="Q7"/>
  <c r="S7"/>
  <c r="T7"/>
  <c r="S8"/>
  <c r="T8"/>
  <c r="S9"/>
  <c r="T9"/>
  <c r="S10"/>
  <c r="T10"/>
  <c r="S11"/>
  <c r="T11"/>
  <c r="S12"/>
  <c r="T12"/>
  <c r="S13"/>
  <c r="T13"/>
  <c r="S14"/>
  <c r="T14"/>
  <c r="S15"/>
  <c r="T15"/>
  <c r="S16"/>
  <c r="T16"/>
  <c r="T6"/>
  <c r="S6"/>
  <c r="L13"/>
  <c r="F422" i="1"/>
  <c r="G422" l="1"/>
  <c r="F421"/>
  <c r="G421" l="1"/>
  <c r="F420"/>
  <c r="G420" l="1"/>
  <c r="F419"/>
  <c r="G419" l="1"/>
  <c r="F418"/>
  <c r="G418" l="1"/>
  <c r="F417"/>
  <c r="G417" l="1"/>
  <c r="F416"/>
  <c r="G416" l="1"/>
  <c r="F415"/>
  <c r="G415" l="1"/>
  <c r="F414"/>
  <c r="G414" l="1"/>
  <c r="F413"/>
  <c r="G413" l="1"/>
  <c r="F412"/>
  <c r="G412" l="1"/>
  <c r="F411"/>
  <c r="G411" l="1"/>
  <c r="F410"/>
  <c r="G410" l="1"/>
  <c r="F409"/>
  <c r="G409" l="1"/>
  <c r="F408"/>
  <c r="G408" l="1"/>
  <c r="F407"/>
  <c r="G407" l="1"/>
  <c r="F406"/>
  <c r="G406" l="1"/>
  <c r="F405"/>
  <c r="G405" l="1"/>
  <c r="F404"/>
  <c r="G404" l="1"/>
  <c r="F403"/>
  <c r="G403" l="1"/>
  <c r="F402"/>
  <c r="G402" l="1"/>
  <c r="F401"/>
  <c r="G401" l="1"/>
  <c r="F400"/>
  <c r="G400" l="1"/>
  <c r="F399"/>
  <c r="G399" l="1"/>
  <c r="F398"/>
  <c r="G398" l="1"/>
  <c r="F397"/>
  <c r="G397" l="1"/>
  <c r="F396"/>
  <c r="G396" l="1"/>
  <c r="F395"/>
  <c r="G395" l="1"/>
  <c r="F394"/>
  <c r="G394" l="1"/>
  <c r="F393"/>
  <c r="G393" l="1"/>
  <c r="F392"/>
  <c r="G392" l="1"/>
  <c r="F391"/>
  <c r="G391" l="1"/>
  <c r="F390"/>
  <c r="G390" l="1"/>
  <c r="H390" s="1"/>
  <c r="L12" i="4"/>
  <c r="F372" i="1"/>
  <c r="G372" l="1"/>
  <c r="F371"/>
  <c r="G371" l="1"/>
  <c r="F370"/>
  <c r="G370" l="1"/>
  <c r="F369"/>
  <c r="G369" l="1"/>
  <c r="F368"/>
  <c r="G368" l="1"/>
  <c r="F367"/>
  <c r="G367" l="1"/>
  <c r="F366"/>
  <c r="G366" l="1"/>
  <c r="F365"/>
  <c r="G365" l="1"/>
  <c r="F364"/>
  <c r="G364" l="1"/>
  <c r="F363"/>
  <c r="G363" l="1"/>
  <c r="F362"/>
  <c r="G362" l="1"/>
  <c r="F361"/>
  <c r="G361" l="1"/>
  <c r="F360"/>
  <c r="G360" l="1"/>
  <c r="F359"/>
  <c r="G359" l="1"/>
  <c r="F358"/>
  <c r="G358" l="1"/>
  <c r="F357"/>
  <c r="G357" l="1"/>
  <c r="F356"/>
  <c r="G356" l="1"/>
  <c r="F355"/>
  <c r="G355" l="1"/>
  <c r="F354"/>
  <c r="G354" l="1"/>
  <c r="F353"/>
  <c r="G353" l="1"/>
  <c r="F352"/>
  <c r="G352" l="1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H340" s="1"/>
  <c r="L11" i="4"/>
  <c r="F322" i="1"/>
  <c r="G322" l="1"/>
  <c r="F321"/>
  <c r="G321" l="1"/>
  <c r="F320"/>
  <c r="G320" l="1"/>
  <c r="F319"/>
  <c r="G319" l="1"/>
  <c r="F318"/>
  <c r="G318" l="1"/>
  <c r="F317"/>
  <c r="G317" l="1"/>
  <c r="F316"/>
  <c r="G316" l="1"/>
  <c r="F315"/>
  <c r="G315" l="1"/>
  <c r="F314"/>
  <c r="G314" l="1"/>
  <c r="F313"/>
  <c r="G313" l="1"/>
  <c r="F312"/>
  <c r="G312" l="1"/>
  <c r="F311"/>
  <c r="G311" l="1"/>
  <c r="F310"/>
  <c r="G310" l="1"/>
  <c r="F309"/>
  <c r="G309" l="1"/>
  <c r="F308"/>
  <c r="G308" l="1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H290" s="1"/>
  <c r="L10" i="4"/>
  <c r="F272" i="1"/>
  <c r="G272" l="1"/>
  <c r="F271"/>
  <c r="G271" l="1"/>
  <c r="F270"/>
  <c r="G270" l="1"/>
  <c r="F269"/>
  <c r="G269" l="1"/>
  <c r="F268"/>
  <c r="G268" l="1"/>
  <c r="F267"/>
  <c r="G267" l="1"/>
  <c r="F266"/>
  <c r="G266" l="1"/>
  <c r="F265"/>
  <c r="G265" l="1"/>
  <c r="F264"/>
  <c r="G264" l="1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H240" s="1"/>
  <c r="L9" i="4"/>
  <c r="F222" i="1"/>
  <c r="G222" l="1"/>
  <c r="F221"/>
  <c r="G221" l="1"/>
  <c r="F220"/>
  <c r="G220" l="1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H190" s="1"/>
  <c r="L8" i="4"/>
  <c r="F172" i="1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H140" s="1"/>
  <c r="L7" i="4"/>
  <c r="F121" i="1"/>
  <c r="F117"/>
  <c r="F113"/>
  <c r="F109"/>
  <c r="F105"/>
  <c r="F101"/>
  <c r="F97"/>
  <c r="F93"/>
  <c r="F41"/>
  <c r="F64"/>
  <c r="F48"/>
  <c r="F65"/>
  <c r="F49"/>
  <c r="F62"/>
  <c r="F46"/>
  <c r="F63"/>
  <c r="F47"/>
  <c r="F53"/>
  <c r="F50"/>
  <c r="F67"/>
  <c r="F51"/>
  <c r="F71"/>
  <c r="F45"/>
  <c r="F59"/>
  <c r="F122"/>
  <c r="F118"/>
  <c r="F114"/>
  <c r="F110"/>
  <c r="F106"/>
  <c r="F102"/>
  <c r="F98"/>
  <c r="F94"/>
  <c r="F90"/>
  <c r="F68"/>
  <c r="F52"/>
  <c r="F69"/>
  <c r="F66"/>
  <c r="F54"/>
  <c r="F120"/>
  <c r="F108"/>
  <c r="F100"/>
  <c r="F92"/>
  <c r="F60"/>
  <c r="F61"/>
  <c r="F42"/>
  <c r="F119"/>
  <c r="F115"/>
  <c r="F111"/>
  <c r="F107"/>
  <c r="F103"/>
  <c r="F99"/>
  <c r="F95"/>
  <c r="F91"/>
  <c r="F72"/>
  <c r="F56"/>
  <c r="F40"/>
  <c r="F57"/>
  <c r="F70"/>
  <c r="F55"/>
  <c r="F116"/>
  <c r="F112"/>
  <c r="F104"/>
  <c r="F96"/>
  <c r="F43"/>
  <c r="F44"/>
  <c r="F58"/>
  <c r="G122" l="1"/>
  <c r="G121" l="1"/>
  <c r="G120" l="1"/>
  <c r="G119" l="1"/>
  <c r="G118" l="1"/>
  <c r="G117" l="1"/>
  <c r="G116" l="1"/>
  <c r="G115" l="1"/>
  <c r="G114" l="1"/>
  <c r="G113" l="1"/>
  <c r="G112" l="1"/>
  <c r="G111" l="1"/>
  <c r="G110" l="1"/>
  <c r="G109" l="1"/>
  <c r="G108" l="1"/>
  <c r="G107" l="1"/>
  <c r="G106" l="1"/>
  <c r="G105" l="1"/>
  <c r="G104" l="1"/>
  <c r="G103" l="1"/>
  <c r="G102" l="1"/>
  <c r="G101" l="1"/>
  <c r="G100" l="1"/>
  <c r="G99" l="1"/>
  <c r="G98" l="1"/>
  <c r="G97" l="1"/>
  <c r="G96" l="1"/>
  <c r="G95" l="1"/>
  <c r="G94" l="1"/>
  <c r="G93" l="1"/>
  <c r="G92" l="1"/>
  <c r="G91" l="1"/>
  <c r="G90" l="1"/>
  <c r="H90" s="1"/>
  <c r="L6" i="4"/>
  <c r="G41" i="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J30" i="4"/>
  <c r="J29"/>
  <c r="J28"/>
  <c r="J27"/>
  <c r="J26"/>
  <c r="J25"/>
  <c r="J24"/>
  <c r="J23"/>
  <c r="J22"/>
  <c r="J21"/>
  <c r="J20"/>
  <c r="J16"/>
  <c r="E16"/>
  <c r="E15"/>
  <c r="J15" s="1"/>
  <c r="J14"/>
  <c r="E14"/>
  <c r="E13"/>
  <c r="J13" s="1"/>
  <c r="J12"/>
  <c r="E12"/>
  <c r="E11"/>
  <c r="J11" s="1"/>
  <c r="J10"/>
  <c r="E10"/>
  <c r="E9"/>
  <c r="J9" s="1"/>
  <c r="J8"/>
  <c r="E8"/>
  <c r="E7"/>
  <c r="J7" s="1"/>
  <c r="J6"/>
  <c r="E6"/>
  <c r="N6" l="1"/>
  <c r="G40" i="1"/>
  <c r="H40" s="1"/>
</calcChain>
</file>

<file path=xl/sharedStrings.xml><?xml version="1.0" encoding="utf-8"?>
<sst xmlns="http://schemas.openxmlformats.org/spreadsheetml/2006/main" count="794" uniqueCount="117">
  <si>
    <t xml:space="preserve">                                                                                </t>
  </si>
  <si>
    <t xml:space="preserve">Run :     1  Seq   1  Rec   1  File L3A:980040  Date 30-DEC-2013 14:58:06.98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</si>
  <si>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</si>
  <si>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</si>
  <si>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</si>
  <si>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</si>
  <si>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</si>
  <si>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-90.200 DSRD=  13.500     </t>
  </si>
  <si>
    <t xml:space="preserve">Drv : XPOS=-168.330 YPOS= -15.925 ZPOS= 127.000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</si>
  <si>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</si>
  <si>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</si>
  <si>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</si>
  <si>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L3A:980040  Date 30-DEC-2013 18:13:34.32    </t>
  </si>
  <si>
    <t xml:space="preserve">Drv :  2TM=  71.880 TMFR=  35.940  PSI=-135.000  PHI= -90.200 DSRD=  12.500     </t>
  </si>
  <si>
    <t xml:space="preserve">Drv : XPOS=-169.040 YPOS= -15.540 ZPOS= 150.000 DSTD=   0.000                   </t>
  </si>
  <si>
    <t xml:space="preserve">Run :     3  Seq   2  Rec   2  File L3A:980040  Date 30-DEC-2013 18:35:06.54    </t>
  </si>
  <si>
    <t xml:space="preserve">Drv : XPOS=-168.650 YPOS= -15.580 ZPOS= 141.605 DSTD=   0.000                   </t>
  </si>
  <si>
    <t xml:space="preserve">Run :     4  Seq   3  Rec   3  File L3A:980040  Date 30-DEC-2013 18:56:30.52    </t>
  </si>
  <si>
    <t xml:space="preserve">Drv : XPOS=-168.780 YPOS= -15.580 ZPOS= 131.320 DSTD=   0.000                   </t>
  </si>
  <si>
    <t xml:space="preserve">Run :     5  Seq   4  Rec   4  File L3A:980040  Date 30-DEC-2013 19:18:25.42    </t>
  </si>
  <si>
    <t xml:space="preserve">Drv : XPOS=-167.715 YPOS= -15.620 ZPOS= 120.440 DSTD=   0.000                   </t>
  </si>
  <si>
    <t xml:space="preserve">Run :     6  Seq   5  Rec   5  File L3A:980040  Date 30-DEC-2013 19:40:00.36    </t>
  </si>
  <si>
    <t xml:space="preserve">Drv : XPOS=-167.750 YPOS= -15.625 ZPOS= 111.030 DSTD=   0.000                   </t>
  </si>
  <si>
    <t xml:space="preserve">Run :     7  Seq   6  Rec   6  File L3A:980040  Date 30-DEC-2013 20:01:26.30    </t>
  </si>
  <si>
    <t xml:space="preserve">Drv : XPOS=-167.725 YPOS= -15.625 ZPOS= 102.065 DSTD=   0.000                   </t>
  </si>
  <si>
    <t xml:space="preserve">Run :     8  Seq   7  Rec   7  File L3A:980040  Date 30-DEC-2013 20:22:52.21    </t>
  </si>
  <si>
    <t xml:space="preserve">Cmon: Mon1[  DB]=    7000 *     3  Mon2[CF]=*      0                            </t>
  </si>
  <si>
    <t xml:space="preserve">Drv : XPOS=-169.235 YPOS= -15.710 ZPOS=  90.885 DSTD=   0.000                   </t>
  </si>
  <si>
    <t xml:space="preserve">Run :     9  Seq   8  Rec   8  File L3A:980040  Date 30-DEC-2013 21:25:00.56    </t>
  </si>
  <si>
    <t xml:space="preserve">Drv : XPOS=-169.445 YPOS= -15.710 ZPOS=  81.955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</si>
  <si>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</si>
  <si>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</si>
  <si>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</si>
  <si>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</si>
  <si>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</si>
  <si>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</si>
  <si>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</si>
  <si>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</si>
  <si>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</si>
  <si>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</si>
  <si>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</si>
  <si>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</si>
  <si>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</si>
  <si>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</si>
  <si>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</si>
  <si>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</si>
  <si>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</si>
  <si>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</si>
  <si>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</si>
  <si>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</si>
  <si>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</si>
  <si>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</si>
  <si>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</si>
  <si>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</si>
  <si>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</si>
  <si>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</si>
  <si>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</si>
  <si>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</si>
  <si>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</si>
  <si>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</si>
  <si>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</si>
  <si>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</si>
  <si>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</si>
  <si>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</si>
  <si>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</si>
  <si>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</si>
  <si>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</si>
  <si>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</si>
  <si>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</si>
  <si>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</si>
  <si>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</si>
  <si>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</si>
  <si>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</si>
  <si>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</si>
  <si>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Plate H1</t>
  </si>
  <si>
    <t>Tooth</t>
  </si>
  <si>
    <t>Xtel</t>
  </si>
  <si>
    <t>X-AXIS</t>
  </si>
  <si>
    <t>Y-AXIS</t>
  </si>
  <si>
    <t>Z-AXIS</t>
  </si>
  <si>
    <t>Plate G2</t>
  </si>
  <si>
    <t>X-finish</t>
  </si>
  <si>
    <t>Delta =</t>
  </si>
  <si>
    <t>Nsteps =</t>
  </si>
  <si>
    <t>Xwall</t>
  </si>
  <si>
    <t>Amp</t>
  </si>
  <si>
    <t>Xcentre</t>
  </si>
  <si>
    <t>Width</t>
  </si>
  <si>
    <t>Back</t>
  </si>
  <si>
    <t>Phi</t>
  </si>
  <si>
    <t>Calc</t>
  </si>
  <si>
    <t>Error</t>
  </si>
  <si>
    <t>CHI2</t>
  </si>
  <si>
    <t xml:space="preserve">Run :    10  Seq   9  Rec   9  File L3A:980040  Date 30-DEC-2013 21:46:34.54    </t>
  </si>
  <si>
    <t xml:space="preserve">Drv : XPOS=-168.600 YPOS= -15.725 ZPOS=  71.845 DSTD=   0.000                   </t>
  </si>
  <si>
    <t>REC</t>
  </si>
  <si>
    <t xml:space="preserve">Run :    11  Seq  10  Rec  10  File L3A:980040  Date 30-DEC-2013 22:08:30.69    </t>
  </si>
  <si>
    <t xml:space="preserve">Drv : XPOS=-168.175 YPOS= -15.800 ZPOS=  60.780 DSTD=   0.000                   </t>
  </si>
  <si>
    <t>Depth</t>
  </si>
  <si>
    <t xml:space="preserve">Run :    12  Seq  11  Rec  11  File L3A:980040  Date 30-DEC-2013 22:30:01.68    </t>
  </si>
  <si>
    <t xml:space="preserve">Drv : XPOS=-167.410 YPOS= -15.800 ZPOS=  50.970 DSTD=   0.000                   </t>
  </si>
  <si>
    <t>MON1</t>
  </si>
  <si>
    <t xml:space="preserve">Run :    13  Seq   1  Rec   1  File L3A:980040  Date 31-DEC-2013 10:32:25.38    </t>
  </si>
  <si>
    <t xml:space="preserve">Run :    14  Seq   2  Rec   2  File L3A:980040  Date 31-DEC-2013 10:53:50.60    </t>
  </si>
  <si>
    <t xml:space="preserve">Run :    15  Seq   3  Rec   3  File L3A:980040  Date 31-DEC-2013 11:15:41.75    </t>
  </si>
  <si>
    <t xml:space="preserve">Run :    16  Seq   4  Rec   4  File L3A:980040  Date 31-DEC-2013 11:37:05.65    </t>
  </si>
  <si>
    <t xml:space="preserve">Run :    17  Seq   5  Rec   5  File L3A:980040  Date 31-DEC-2013 11:58:32.66    </t>
  </si>
  <si>
    <t xml:space="preserve">Run :    18  Seq   6  Rec   6  File L3A:980040  Date 31-DEC-2013 12:20:08.46    </t>
  </si>
  <si>
    <t xml:space="preserve">Run :    19  Seq   7  Rec   7  File L3A:980040  Date 31-DEC-2013 12:41:44.21    </t>
  </si>
  <si>
    <t xml:space="preserve">Run :    20  Seq   8  Rec   8  File L3A:980040  Date 31-DEC-2013 13:43:21.90    </t>
  </si>
  <si>
    <t xml:space="preserve">Run :    21  Seq   8  Rec   8  File L3A:980040  Date 31-DEC-2013 13:49:17.61    </t>
  </si>
  <si>
    <t xml:space="preserve">Run :    22  Seq   9  Rec   9  File L3A:980040  Date 31-DEC-2013 14:10:37.01    </t>
  </si>
  <si>
    <t xml:space="preserve">Run :    23  Seq  10  Rec  10  File L3A:980040  Date 31-DEC-2013 14:31:55.35    </t>
  </si>
  <si>
    <t xml:space="preserve">Run :    24  Seq  11  Rec  11  File L3A:980040  Date 31-DEC-2013 14:53:32.57    </t>
  </si>
  <si>
    <t>Xwall2</t>
  </si>
  <si>
    <t>WallAverage</t>
  </si>
  <si>
    <t>Diff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</si>
</sst>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16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'980040'!$B$40:$B$72</c:f>
              <c:numCache>
                <c:formatCode>General</c:formatCode>
                <c:ptCount val="33"/>
                <c:pt idx="0">
                  <c:v>-169.04499999999999</c:v>
                </c:pt>
                <c:pt idx="1">
                  <c:v>-169.12</c:v>
                </c:pt>
                <c:pt idx="2">
                  <c:v>-169.185</c:v>
                </c:pt>
                <c:pt idx="3">
                  <c:v>-169.25</c:v>
                </c:pt>
                <c:pt idx="4">
                  <c:v>-169.31</c:v>
                </c:pt>
                <c:pt idx="5">
                  <c:v>-169.375</c:v>
                </c:pt>
                <c:pt idx="6">
                  <c:v>-169.44</c:v>
                </c:pt>
                <c:pt idx="7">
                  <c:v>-169.505</c:v>
                </c:pt>
                <c:pt idx="8">
                  <c:v>-169.56</c:v>
                </c:pt>
                <c:pt idx="9">
                  <c:v>-169.63499999999999</c:v>
                </c:pt>
                <c:pt idx="10">
                  <c:v>-169.69499999999999</c:v>
                </c:pt>
                <c:pt idx="11">
                  <c:v>-169.76</c:v>
                </c:pt>
                <c:pt idx="12">
                  <c:v>-169.82499999999999</c:v>
                </c:pt>
                <c:pt idx="13">
                  <c:v>-169.9</c:v>
                </c:pt>
                <c:pt idx="14">
                  <c:v>-169.96</c:v>
                </c:pt>
                <c:pt idx="15">
                  <c:v>-170.03</c:v>
                </c:pt>
                <c:pt idx="16">
                  <c:v>-170.08</c:v>
                </c:pt>
                <c:pt idx="17">
                  <c:v>-170.14500000000001</c:v>
                </c:pt>
                <c:pt idx="18">
                  <c:v>-170.21</c:v>
                </c:pt>
                <c:pt idx="19">
                  <c:v>-170.27500000000001</c:v>
                </c:pt>
                <c:pt idx="20">
                  <c:v>-170.34</c:v>
                </c:pt>
                <c:pt idx="21">
                  <c:v>-170.42</c:v>
                </c:pt>
                <c:pt idx="22">
                  <c:v>-170.47</c:v>
                </c:pt>
                <c:pt idx="23">
                  <c:v>-170.535</c:v>
                </c:pt>
                <c:pt idx="24">
                  <c:v>-170.60499999999999</c:v>
                </c:pt>
                <c:pt idx="25">
                  <c:v>-170.67500000000001</c:v>
                </c:pt>
                <c:pt idx="26">
                  <c:v>-170.74</c:v>
                </c:pt>
                <c:pt idx="27">
                  <c:v>-170.8</c:v>
                </c:pt>
                <c:pt idx="28">
                  <c:v>-170.87</c:v>
                </c:pt>
                <c:pt idx="29">
                  <c:v>-170.93</c:v>
                </c:pt>
                <c:pt idx="30">
                  <c:v>-171</c:v>
                </c:pt>
                <c:pt idx="31">
                  <c:v>-171.05500000000001</c:v>
                </c:pt>
                <c:pt idx="32">
                  <c:v>-171.12</c:v>
                </c:pt>
              </c:numCache>
            </c:numRef>
          </c:xVal>
          <c:yVal>
            <c:numRef>
              <c:f>'980040'!$E$40:$E$72</c:f>
              <c:numCache>
                <c:formatCode>General</c:formatCode>
                <c:ptCount val="33"/>
                <c:pt idx="0">
                  <c:v>182</c:v>
                </c:pt>
                <c:pt idx="1">
                  <c:v>180</c:v>
                </c:pt>
                <c:pt idx="2">
                  <c:v>174</c:v>
                </c:pt>
                <c:pt idx="3">
                  <c:v>144</c:v>
                </c:pt>
                <c:pt idx="4">
                  <c:v>181</c:v>
                </c:pt>
                <c:pt idx="5">
                  <c:v>160</c:v>
                </c:pt>
                <c:pt idx="6">
                  <c:v>162</c:v>
                </c:pt>
                <c:pt idx="7">
                  <c:v>166</c:v>
                </c:pt>
                <c:pt idx="8">
                  <c:v>175</c:v>
                </c:pt>
                <c:pt idx="9">
                  <c:v>155</c:v>
                </c:pt>
                <c:pt idx="10">
                  <c:v>169</c:v>
                </c:pt>
                <c:pt idx="11">
                  <c:v>148</c:v>
                </c:pt>
                <c:pt idx="12">
                  <c:v>153</c:v>
                </c:pt>
                <c:pt idx="13">
                  <c:v>145</c:v>
                </c:pt>
                <c:pt idx="14">
                  <c:v>150</c:v>
                </c:pt>
                <c:pt idx="15">
                  <c:v>134</c:v>
                </c:pt>
                <c:pt idx="16">
                  <c:v>115</c:v>
                </c:pt>
                <c:pt idx="17">
                  <c:v>84</c:v>
                </c:pt>
                <c:pt idx="18">
                  <c:v>77</c:v>
                </c:pt>
                <c:pt idx="19">
                  <c:v>61</c:v>
                </c:pt>
                <c:pt idx="20">
                  <c:v>72</c:v>
                </c:pt>
                <c:pt idx="21">
                  <c:v>69</c:v>
                </c:pt>
                <c:pt idx="22">
                  <c:v>56</c:v>
                </c:pt>
                <c:pt idx="23">
                  <c:v>62</c:v>
                </c:pt>
                <c:pt idx="24">
                  <c:v>73</c:v>
                </c:pt>
                <c:pt idx="25">
                  <c:v>45</c:v>
                </c:pt>
                <c:pt idx="26">
                  <c:v>52</c:v>
                </c:pt>
                <c:pt idx="27">
                  <c:v>59</c:v>
                </c:pt>
                <c:pt idx="28">
                  <c:v>53</c:v>
                </c:pt>
                <c:pt idx="29">
                  <c:v>65</c:v>
                </c:pt>
                <c:pt idx="30">
                  <c:v>57</c:v>
                </c:pt>
                <c:pt idx="31">
                  <c:v>68</c:v>
                </c:pt>
                <c:pt idx="32">
                  <c:v>53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'980040'!$B$40:$B$72</c:f>
              <c:numCache>
                <c:formatCode>General</c:formatCode>
                <c:ptCount val="33"/>
                <c:pt idx="0">
                  <c:v>-169.04499999999999</c:v>
                </c:pt>
                <c:pt idx="1">
                  <c:v>-169.12</c:v>
                </c:pt>
                <c:pt idx="2">
                  <c:v>-169.185</c:v>
                </c:pt>
                <c:pt idx="3">
                  <c:v>-169.25</c:v>
                </c:pt>
                <c:pt idx="4">
                  <c:v>-169.31</c:v>
                </c:pt>
                <c:pt idx="5">
                  <c:v>-169.375</c:v>
                </c:pt>
                <c:pt idx="6">
                  <c:v>-169.44</c:v>
                </c:pt>
                <c:pt idx="7">
                  <c:v>-169.505</c:v>
                </c:pt>
                <c:pt idx="8">
                  <c:v>-169.56</c:v>
                </c:pt>
                <c:pt idx="9">
                  <c:v>-169.63499999999999</c:v>
                </c:pt>
                <c:pt idx="10">
                  <c:v>-169.69499999999999</c:v>
                </c:pt>
                <c:pt idx="11">
                  <c:v>-169.76</c:v>
                </c:pt>
                <c:pt idx="12">
                  <c:v>-169.82499999999999</c:v>
                </c:pt>
                <c:pt idx="13">
                  <c:v>-169.9</c:v>
                </c:pt>
                <c:pt idx="14">
                  <c:v>-169.96</c:v>
                </c:pt>
                <c:pt idx="15">
                  <c:v>-170.03</c:v>
                </c:pt>
                <c:pt idx="16">
                  <c:v>-170.08</c:v>
                </c:pt>
                <c:pt idx="17">
                  <c:v>-170.14500000000001</c:v>
                </c:pt>
                <c:pt idx="18">
                  <c:v>-170.21</c:v>
                </c:pt>
                <c:pt idx="19">
                  <c:v>-170.27500000000001</c:v>
                </c:pt>
                <c:pt idx="20">
                  <c:v>-170.34</c:v>
                </c:pt>
                <c:pt idx="21">
                  <c:v>-170.42</c:v>
                </c:pt>
                <c:pt idx="22">
                  <c:v>-170.47</c:v>
                </c:pt>
                <c:pt idx="23">
                  <c:v>-170.535</c:v>
                </c:pt>
                <c:pt idx="24">
                  <c:v>-170.60499999999999</c:v>
                </c:pt>
                <c:pt idx="25">
                  <c:v>-170.67500000000001</c:v>
                </c:pt>
                <c:pt idx="26">
                  <c:v>-170.74</c:v>
                </c:pt>
                <c:pt idx="27">
                  <c:v>-170.8</c:v>
                </c:pt>
                <c:pt idx="28">
                  <c:v>-170.87</c:v>
                </c:pt>
                <c:pt idx="29">
                  <c:v>-170.93</c:v>
                </c:pt>
                <c:pt idx="30">
                  <c:v>-171</c:v>
                </c:pt>
                <c:pt idx="31">
                  <c:v>-171.05500000000001</c:v>
                </c:pt>
                <c:pt idx="32">
                  <c:v>-171.12</c:v>
                </c:pt>
              </c:numCache>
            </c:numRef>
          </c:xVal>
          <c:yVal>
            <c:numRef>
              <c:f>'980040'!$F$40:$F$72</c:f>
              <c:numCache>
                <c:formatCode>General</c:formatCode>
                <c:ptCount val="33"/>
                <c:pt idx="0">
                  <c:v>164.5146137712774</c:v>
                </c:pt>
                <c:pt idx="1">
                  <c:v>164.5146137712774</c:v>
                </c:pt>
                <c:pt idx="2">
                  <c:v>164.5146137712774</c:v>
                </c:pt>
                <c:pt idx="3">
                  <c:v>164.5146137712774</c:v>
                </c:pt>
                <c:pt idx="4">
                  <c:v>164.5146137712774</c:v>
                </c:pt>
                <c:pt idx="5">
                  <c:v>164.5146137712774</c:v>
                </c:pt>
                <c:pt idx="6">
                  <c:v>164.5146137712774</c:v>
                </c:pt>
                <c:pt idx="7">
                  <c:v>164.5146137712774</c:v>
                </c:pt>
                <c:pt idx="8">
                  <c:v>164.5146137712774</c:v>
                </c:pt>
                <c:pt idx="9">
                  <c:v>164.5146137712774</c:v>
                </c:pt>
                <c:pt idx="10">
                  <c:v>164.5146137712774</c:v>
                </c:pt>
                <c:pt idx="11">
                  <c:v>164.5146137712774</c:v>
                </c:pt>
                <c:pt idx="12">
                  <c:v>162.48598085863841</c:v>
                </c:pt>
                <c:pt idx="13">
                  <c:v>154.53445171359351</c:v>
                </c:pt>
                <c:pt idx="14">
                  <c:v>143.83931085132451</c:v>
                </c:pt>
                <c:pt idx="15">
                  <c:v>126.49267741686165</c:v>
                </c:pt>
                <c:pt idx="16">
                  <c:v>110.89610783589461</c:v>
                </c:pt>
                <c:pt idx="17">
                  <c:v>91.412135251254284</c:v>
                </c:pt>
                <c:pt idx="18">
                  <c:v>76.449348254968413</c:v>
                </c:pt>
                <c:pt idx="19">
                  <c:v>66.007746847037012</c:v>
                </c:pt>
                <c:pt idx="20">
                  <c:v>60.08733102746006</c:v>
                </c:pt>
                <c:pt idx="21">
                  <c:v>58.606048704992844</c:v>
                </c:pt>
                <c:pt idx="22">
                  <c:v>58.606048704992844</c:v>
                </c:pt>
                <c:pt idx="23">
                  <c:v>58.606048704992844</c:v>
                </c:pt>
                <c:pt idx="24">
                  <c:v>58.606048704992844</c:v>
                </c:pt>
                <c:pt idx="25">
                  <c:v>58.606048704992844</c:v>
                </c:pt>
                <c:pt idx="26">
                  <c:v>58.606048704992844</c:v>
                </c:pt>
                <c:pt idx="27">
                  <c:v>58.606048704992844</c:v>
                </c:pt>
                <c:pt idx="28">
                  <c:v>58.606048704992844</c:v>
                </c:pt>
                <c:pt idx="29">
                  <c:v>58.606048704992844</c:v>
                </c:pt>
                <c:pt idx="30">
                  <c:v>58.606048704992844</c:v>
                </c:pt>
                <c:pt idx="31">
                  <c:v>58.606048704992844</c:v>
                </c:pt>
                <c:pt idx="32">
                  <c:v>58.606048704992844</c:v>
                </c:pt>
              </c:numCache>
            </c:numRef>
          </c:yVal>
        </c:ser>
        <c:axId val="214378368"/>
        <c:axId val="226766208"/>
      </c:scatterChart>
      <c:valAx>
        <c:axId val="214378368"/>
        <c:scaling>
          <c:orientation val="minMax"/>
        </c:scaling>
        <c:axPos val="b"/>
        <c:numFmt formatCode="General" sourceLinked="1"/>
        <c:tickLblPos val="nextTo"/>
        <c:crossAx val="226766208"/>
        <c:crosses val="autoZero"/>
        <c:crossBetween val="midCat"/>
      </c:valAx>
      <c:valAx>
        <c:axId val="226766208"/>
        <c:scaling>
          <c:orientation val="minMax"/>
        </c:scaling>
        <c:axPos val="l"/>
        <c:majorGridlines/>
        <c:numFmt formatCode="General" sourceLinked="1"/>
        <c:tickLblPos val="nextTo"/>
        <c:crossAx val="21437836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'980040'!$B$490:$B$522</c:f>
              <c:numCache>
                <c:formatCode>General</c:formatCode>
                <c:ptCount val="33"/>
                <c:pt idx="0">
                  <c:v>-168.18</c:v>
                </c:pt>
                <c:pt idx="1">
                  <c:v>-168.25</c:v>
                </c:pt>
                <c:pt idx="2">
                  <c:v>-168.315</c:v>
                </c:pt>
                <c:pt idx="3">
                  <c:v>-168.38499999999999</c:v>
                </c:pt>
                <c:pt idx="4">
                  <c:v>-168.45</c:v>
                </c:pt>
                <c:pt idx="5">
                  <c:v>-168.51</c:v>
                </c:pt>
                <c:pt idx="6">
                  <c:v>-168.58</c:v>
                </c:pt>
                <c:pt idx="7">
                  <c:v>-168.64500000000001</c:v>
                </c:pt>
                <c:pt idx="8">
                  <c:v>-168.70500000000001</c:v>
                </c:pt>
                <c:pt idx="9">
                  <c:v>-168.77500000000001</c:v>
                </c:pt>
                <c:pt idx="10">
                  <c:v>-168.82499999999999</c:v>
                </c:pt>
                <c:pt idx="11">
                  <c:v>-168.9</c:v>
                </c:pt>
                <c:pt idx="12">
                  <c:v>-168.97</c:v>
                </c:pt>
                <c:pt idx="13">
                  <c:v>-169.03</c:v>
                </c:pt>
                <c:pt idx="14">
                  <c:v>-169.1</c:v>
                </c:pt>
                <c:pt idx="15">
                  <c:v>-169.16</c:v>
                </c:pt>
                <c:pt idx="16">
                  <c:v>-169.215</c:v>
                </c:pt>
                <c:pt idx="17">
                  <c:v>-169.29</c:v>
                </c:pt>
                <c:pt idx="18">
                  <c:v>-169.36</c:v>
                </c:pt>
                <c:pt idx="19">
                  <c:v>-169.42</c:v>
                </c:pt>
                <c:pt idx="20">
                  <c:v>-169.48500000000001</c:v>
                </c:pt>
                <c:pt idx="21">
                  <c:v>-169.55500000000001</c:v>
                </c:pt>
                <c:pt idx="22">
                  <c:v>-169.61500000000001</c:v>
                </c:pt>
                <c:pt idx="23">
                  <c:v>-169.68</c:v>
                </c:pt>
                <c:pt idx="24">
                  <c:v>-169.75</c:v>
                </c:pt>
                <c:pt idx="25">
                  <c:v>-169.81</c:v>
                </c:pt>
                <c:pt idx="26">
                  <c:v>-169.87</c:v>
                </c:pt>
                <c:pt idx="27">
                  <c:v>-169.94</c:v>
                </c:pt>
                <c:pt idx="28">
                  <c:v>-170.01</c:v>
                </c:pt>
                <c:pt idx="29">
                  <c:v>-170.06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-170.26499999999999</c:v>
                </c:pt>
              </c:numCache>
            </c:numRef>
          </c:xVal>
          <c:yVal>
            <c:numRef>
              <c:f>'980040'!$E$490:$E$522</c:f>
              <c:numCache>
                <c:formatCode>General</c:formatCode>
                <c:ptCount val="33"/>
                <c:pt idx="0">
                  <c:v>165</c:v>
                </c:pt>
                <c:pt idx="1">
                  <c:v>156</c:v>
                </c:pt>
                <c:pt idx="2">
                  <c:v>154</c:v>
                </c:pt>
                <c:pt idx="3">
                  <c:v>178</c:v>
                </c:pt>
                <c:pt idx="4">
                  <c:v>163</c:v>
                </c:pt>
                <c:pt idx="5">
                  <c:v>178</c:v>
                </c:pt>
                <c:pt idx="6">
                  <c:v>150</c:v>
                </c:pt>
                <c:pt idx="7">
                  <c:v>169</c:v>
                </c:pt>
                <c:pt idx="8">
                  <c:v>145</c:v>
                </c:pt>
                <c:pt idx="9">
                  <c:v>135</c:v>
                </c:pt>
                <c:pt idx="10">
                  <c:v>132</c:v>
                </c:pt>
                <c:pt idx="11">
                  <c:v>142</c:v>
                </c:pt>
                <c:pt idx="12">
                  <c:v>113</c:v>
                </c:pt>
                <c:pt idx="13">
                  <c:v>88</c:v>
                </c:pt>
                <c:pt idx="14">
                  <c:v>66</c:v>
                </c:pt>
                <c:pt idx="15">
                  <c:v>56</c:v>
                </c:pt>
                <c:pt idx="16">
                  <c:v>68</c:v>
                </c:pt>
                <c:pt idx="17">
                  <c:v>74</c:v>
                </c:pt>
                <c:pt idx="18">
                  <c:v>60</c:v>
                </c:pt>
                <c:pt idx="19">
                  <c:v>68</c:v>
                </c:pt>
                <c:pt idx="20">
                  <c:v>79</c:v>
                </c:pt>
                <c:pt idx="21">
                  <c:v>67</c:v>
                </c:pt>
                <c:pt idx="22">
                  <c:v>71</c:v>
                </c:pt>
                <c:pt idx="23">
                  <c:v>73</c:v>
                </c:pt>
                <c:pt idx="24">
                  <c:v>55</c:v>
                </c:pt>
                <c:pt idx="25">
                  <c:v>59</c:v>
                </c:pt>
                <c:pt idx="26">
                  <c:v>66</c:v>
                </c:pt>
                <c:pt idx="27">
                  <c:v>56</c:v>
                </c:pt>
                <c:pt idx="28">
                  <c:v>70</c:v>
                </c:pt>
                <c:pt idx="29">
                  <c:v>64</c:v>
                </c:pt>
                <c:pt idx="30">
                  <c:v>65</c:v>
                </c:pt>
                <c:pt idx="31">
                  <c:v>57</c:v>
                </c:pt>
                <c:pt idx="32">
                  <c:v>60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'980040'!$B$490:$B$522</c:f>
              <c:numCache>
                <c:formatCode>General</c:formatCode>
                <c:ptCount val="33"/>
                <c:pt idx="0">
                  <c:v>-168.18</c:v>
                </c:pt>
                <c:pt idx="1">
                  <c:v>-168.25</c:v>
                </c:pt>
                <c:pt idx="2">
                  <c:v>-168.315</c:v>
                </c:pt>
                <c:pt idx="3">
                  <c:v>-168.38499999999999</c:v>
                </c:pt>
                <c:pt idx="4">
                  <c:v>-168.45</c:v>
                </c:pt>
                <c:pt idx="5">
                  <c:v>-168.51</c:v>
                </c:pt>
                <c:pt idx="6">
                  <c:v>-168.58</c:v>
                </c:pt>
                <c:pt idx="7">
                  <c:v>-168.64500000000001</c:v>
                </c:pt>
                <c:pt idx="8">
                  <c:v>-168.70500000000001</c:v>
                </c:pt>
                <c:pt idx="9">
                  <c:v>-168.77500000000001</c:v>
                </c:pt>
                <c:pt idx="10">
                  <c:v>-168.82499999999999</c:v>
                </c:pt>
                <c:pt idx="11">
                  <c:v>-168.9</c:v>
                </c:pt>
                <c:pt idx="12">
                  <c:v>-168.97</c:v>
                </c:pt>
                <c:pt idx="13">
                  <c:v>-169.03</c:v>
                </c:pt>
                <c:pt idx="14">
                  <c:v>-169.1</c:v>
                </c:pt>
                <c:pt idx="15">
                  <c:v>-169.16</c:v>
                </c:pt>
                <c:pt idx="16">
                  <c:v>-169.215</c:v>
                </c:pt>
                <c:pt idx="17">
                  <c:v>-169.29</c:v>
                </c:pt>
                <c:pt idx="18">
                  <c:v>-169.36</c:v>
                </c:pt>
                <c:pt idx="19">
                  <c:v>-169.42</c:v>
                </c:pt>
                <c:pt idx="20">
                  <c:v>-169.48500000000001</c:v>
                </c:pt>
                <c:pt idx="21">
                  <c:v>-169.55500000000001</c:v>
                </c:pt>
                <c:pt idx="22">
                  <c:v>-169.61500000000001</c:v>
                </c:pt>
                <c:pt idx="23">
                  <c:v>-169.68</c:v>
                </c:pt>
                <c:pt idx="24">
                  <c:v>-169.75</c:v>
                </c:pt>
                <c:pt idx="25">
                  <c:v>-169.81</c:v>
                </c:pt>
                <c:pt idx="26">
                  <c:v>-169.87</c:v>
                </c:pt>
                <c:pt idx="27">
                  <c:v>-169.94</c:v>
                </c:pt>
                <c:pt idx="28">
                  <c:v>-170.01</c:v>
                </c:pt>
                <c:pt idx="29">
                  <c:v>-170.06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-170.26499999999999</c:v>
                </c:pt>
              </c:numCache>
            </c:numRef>
          </c:xVal>
          <c:yVal>
            <c:numRef>
              <c:f>'980040'!$F$490:$F$522</c:f>
              <c:numCache>
                <c:formatCode>General</c:formatCode>
                <c:ptCount val="33"/>
                <c:pt idx="0">
                  <c:v>160.50136057726667</c:v>
                </c:pt>
                <c:pt idx="1">
                  <c:v>160.50136057726667</c:v>
                </c:pt>
                <c:pt idx="2">
                  <c:v>160.50136057726667</c:v>
                </c:pt>
                <c:pt idx="3">
                  <c:v>160.50136057726667</c:v>
                </c:pt>
                <c:pt idx="4">
                  <c:v>160.50136057726667</c:v>
                </c:pt>
                <c:pt idx="5">
                  <c:v>160.50136057726667</c:v>
                </c:pt>
                <c:pt idx="6">
                  <c:v>160.50136057726667</c:v>
                </c:pt>
                <c:pt idx="7">
                  <c:v>160.49710732245163</c:v>
                </c:pt>
                <c:pt idx="8">
                  <c:v>158.30876327614195</c:v>
                </c:pt>
                <c:pt idx="9">
                  <c:v>150.69075785326484</c:v>
                </c:pt>
                <c:pt idx="10">
                  <c:v>141.90980626405894</c:v>
                </c:pt>
                <c:pt idx="11">
                  <c:v>123.52038021727768</c:v>
                </c:pt>
                <c:pt idx="12">
                  <c:v>101.94175967890651</c:v>
                </c:pt>
                <c:pt idx="13">
                  <c:v>86.501862195737175</c:v>
                </c:pt>
                <c:pt idx="14">
                  <c:v>73.55358583422489</c:v>
                </c:pt>
                <c:pt idx="15">
                  <c:v>66.796438126227272</c:v>
                </c:pt>
                <c:pt idx="16">
                  <c:v>64.122795825175871</c:v>
                </c:pt>
                <c:pt idx="17">
                  <c:v>63.977275279872615</c:v>
                </c:pt>
                <c:pt idx="18">
                  <c:v>63.977275279872615</c:v>
                </c:pt>
                <c:pt idx="19">
                  <c:v>63.977275279872615</c:v>
                </c:pt>
                <c:pt idx="20">
                  <c:v>63.977275279872615</c:v>
                </c:pt>
                <c:pt idx="21">
                  <c:v>63.977275279872615</c:v>
                </c:pt>
                <c:pt idx="22">
                  <c:v>63.977275279872615</c:v>
                </c:pt>
                <c:pt idx="23">
                  <c:v>63.977275279872615</c:v>
                </c:pt>
                <c:pt idx="24">
                  <c:v>63.977275279872615</c:v>
                </c:pt>
                <c:pt idx="25">
                  <c:v>63.977275279872615</c:v>
                </c:pt>
                <c:pt idx="26">
                  <c:v>63.977275279872615</c:v>
                </c:pt>
                <c:pt idx="27">
                  <c:v>63.977275279872615</c:v>
                </c:pt>
                <c:pt idx="28">
                  <c:v>63.977275279872615</c:v>
                </c:pt>
                <c:pt idx="29">
                  <c:v>63.977275279872615</c:v>
                </c:pt>
                <c:pt idx="30">
                  <c:v>63.977275279872615</c:v>
                </c:pt>
                <c:pt idx="31">
                  <c:v>63.977275279872615</c:v>
                </c:pt>
                <c:pt idx="32">
                  <c:v>63.977275279872615</c:v>
                </c:pt>
              </c:numCache>
            </c:numRef>
          </c:yVal>
        </c:ser>
        <c:axId val="207112064"/>
        <c:axId val="207113600"/>
      </c:scatterChart>
      <c:valAx>
        <c:axId val="207112064"/>
        <c:scaling>
          <c:orientation val="minMax"/>
        </c:scaling>
        <c:axPos val="b"/>
        <c:numFmt formatCode="General" sourceLinked="1"/>
        <c:tickLblPos val="nextTo"/>
        <c:crossAx val="207113600"/>
        <c:crosses val="autoZero"/>
        <c:crossBetween val="midCat"/>
      </c:valAx>
      <c:valAx>
        <c:axId val="207113600"/>
        <c:scaling>
          <c:orientation val="minMax"/>
        </c:scaling>
        <c:axPos val="l"/>
        <c:majorGridlines/>
        <c:numFmt formatCode="General" sourceLinked="1"/>
        <c:tickLblPos val="nextTo"/>
        <c:crossAx val="207112064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'980040'!$B$540:$B$572</c:f>
              <c:numCache>
                <c:formatCode>General</c:formatCode>
                <c:ptCount val="33"/>
                <c:pt idx="0">
                  <c:v>-167.405</c:v>
                </c:pt>
                <c:pt idx="1">
                  <c:v>-167.49</c:v>
                </c:pt>
                <c:pt idx="2">
                  <c:v>-167.55</c:v>
                </c:pt>
                <c:pt idx="3">
                  <c:v>-167.62</c:v>
                </c:pt>
                <c:pt idx="4">
                  <c:v>-167.68</c:v>
                </c:pt>
                <c:pt idx="5">
                  <c:v>-167.74</c:v>
                </c:pt>
                <c:pt idx="6">
                  <c:v>-167.81</c:v>
                </c:pt>
                <c:pt idx="7">
                  <c:v>-167.87</c:v>
                </c:pt>
                <c:pt idx="8">
                  <c:v>-167.94499999999999</c:v>
                </c:pt>
                <c:pt idx="9">
                  <c:v>-168.01</c:v>
                </c:pt>
                <c:pt idx="10">
                  <c:v>-168.06</c:v>
                </c:pt>
                <c:pt idx="11">
                  <c:v>-168.14</c:v>
                </c:pt>
                <c:pt idx="12">
                  <c:v>-168.20500000000001</c:v>
                </c:pt>
                <c:pt idx="13">
                  <c:v>-168.27</c:v>
                </c:pt>
                <c:pt idx="14">
                  <c:v>-168.33500000000001</c:v>
                </c:pt>
                <c:pt idx="15">
                  <c:v>-168.4</c:v>
                </c:pt>
                <c:pt idx="16">
                  <c:v>-168.465</c:v>
                </c:pt>
                <c:pt idx="17">
                  <c:v>-168.53</c:v>
                </c:pt>
                <c:pt idx="18">
                  <c:v>-168.59</c:v>
                </c:pt>
                <c:pt idx="19">
                  <c:v>-168.66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</c:v>
                </c:pt>
                <c:pt idx="23">
                  <c:v>-168.92</c:v>
                </c:pt>
                <c:pt idx="24">
                  <c:v>-168.98</c:v>
                </c:pt>
                <c:pt idx="25">
                  <c:v>-169.05</c:v>
                </c:pt>
                <c:pt idx="26">
                  <c:v>-169.11</c:v>
                </c:pt>
                <c:pt idx="27">
                  <c:v>-169.18</c:v>
                </c:pt>
                <c:pt idx="28">
                  <c:v>-169.24</c:v>
                </c:pt>
                <c:pt idx="29">
                  <c:v>-169.29499999999999</c:v>
                </c:pt>
                <c:pt idx="30">
                  <c:v>-169.37</c:v>
                </c:pt>
                <c:pt idx="31">
                  <c:v>-169.435</c:v>
                </c:pt>
                <c:pt idx="32">
                  <c:v>-169.5</c:v>
                </c:pt>
              </c:numCache>
            </c:numRef>
          </c:xVal>
          <c:yVal>
            <c:numRef>
              <c:f>'980040'!$E$540:$E$572</c:f>
              <c:numCache>
                <c:formatCode>General</c:formatCode>
                <c:ptCount val="33"/>
                <c:pt idx="0">
                  <c:v>204</c:v>
                </c:pt>
                <c:pt idx="1">
                  <c:v>175</c:v>
                </c:pt>
                <c:pt idx="2">
                  <c:v>163</c:v>
                </c:pt>
                <c:pt idx="3">
                  <c:v>169</c:v>
                </c:pt>
                <c:pt idx="4">
                  <c:v>172</c:v>
                </c:pt>
                <c:pt idx="5">
                  <c:v>192</c:v>
                </c:pt>
                <c:pt idx="6">
                  <c:v>185</c:v>
                </c:pt>
                <c:pt idx="7">
                  <c:v>144</c:v>
                </c:pt>
                <c:pt idx="8">
                  <c:v>195</c:v>
                </c:pt>
                <c:pt idx="9">
                  <c:v>186</c:v>
                </c:pt>
                <c:pt idx="10">
                  <c:v>148</c:v>
                </c:pt>
                <c:pt idx="11">
                  <c:v>157</c:v>
                </c:pt>
                <c:pt idx="12">
                  <c:v>160</c:v>
                </c:pt>
                <c:pt idx="13">
                  <c:v>110</c:v>
                </c:pt>
                <c:pt idx="14">
                  <c:v>114</c:v>
                </c:pt>
                <c:pt idx="15">
                  <c:v>76</c:v>
                </c:pt>
                <c:pt idx="16">
                  <c:v>64</c:v>
                </c:pt>
                <c:pt idx="17">
                  <c:v>74</c:v>
                </c:pt>
                <c:pt idx="18">
                  <c:v>67</c:v>
                </c:pt>
                <c:pt idx="19">
                  <c:v>59</c:v>
                </c:pt>
                <c:pt idx="20">
                  <c:v>54</c:v>
                </c:pt>
                <c:pt idx="21">
                  <c:v>62</c:v>
                </c:pt>
                <c:pt idx="22">
                  <c:v>52</c:v>
                </c:pt>
                <c:pt idx="23">
                  <c:v>59</c:v>
                </c:pt>
                <c:pt idx="24">
                  <c:v>52</c:v>
                </c:pt>
                <c:pt idx="25">
                  <c:v>68</c:v>
                </c:pt>
                <c:pt idx="26">
                  <c:v>54</c:v>
                </c:pt>
                <c:pt idx="27">
                  <c:v>54</c:v>
                </c:pt>
                <c:pt idx="28">
                  <c:v>61</c:v>
                </c:pt>
                <c:pt idx="29">
                  <c:v>64</c:v>
                </c:pt>
                <c:pt idx="30">
                  <c:v>61</c:v>
                </c:pt>
                <c:pt idx="31">
                  <c:v>71</c:v>
                </c:pt>
                <c:pt idx="32">
                  <c:v>55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'980040'!$B$540:$B$572</c:f>
              <c:numCache>
                <c:formatCode>General</c:formatCode>
                <c:ptCount val="33"/>
                <c:pt idx="0">
                  <c:v>-167.405</c:v>
                </c:pt>
                <c:pt idx="1">
                  <c:v>-167.49</c:v>
                </c:pt>
                <c:pt idx="2">
                  <c:v>-167.55</c:v>
                </c:pt>
                <c:pt idx="3">
                  <c:v>-167.62</c:v>
                </c:pt>
                <c:pt idx="4">
                  <c:v>-167.68</c:v>
                </c:pt>
                <c:pt idx="5">
                  <c:v>-167.74</c:v>
                </c:pt>
                <c:pt idx="6">
                  <c:v>-167.81</c:v>
                </c:pt>
                <c:pt idx="7">
                  <c:v>-167.87</c:v>
                </c:pt>
                <c:pt idx="8">
                  <c:v>-167.94499999999999</c:v>
                </c:pt>
                <c:pt idx="9">
                  <c:v>-168.01</c:v>
                </c:pt>
                <c:pt idx="10">
                  <c:v>-168.06</c:v>
                </c:pt>
                <c:pt idx="11">
                  <c:v>-168.14</c:v>
                </c:pt>
                <c:pt idx="12">
                  <c:v>-168.20500000000001</c:v>
                </c:pt>
                <c:pt idx="13">
                  <c:v>-168.27</c:v>
                </c:pt>
                <c:pt idx="14">
                  <c:v>-168.33500000000001</c:v>
                </c:pt>
                <c:pt idx="15">
                  <c:v>-168.4</c:v>
                </c:pt>
                <c:pt idx="16">
                  <c:v>-168.465</c:v>
                </c:pt>
                <c:pt idx="17">
                  <c:v>-168.53</c:v>
                </c:pt>
                <c:pt idx="18">
                  <c:v>-168.59</c:v>
                </c:pt>
                <c:pt idx="19">
                  <c:v>-168.66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</c:v>
                </c:pt>
                <c:pt idx="23">
                  <c:v>-168.92</c:v>
                </c:pt>
                <c:pt idx="24">
                  <c:v>-168.98</c:v>
                </c:pt>
                <c:pt idx="25">
                  <c:v>-169.05</c:v>
                </c:pt>
                <c:pt idx="26">
                  <c:v>-169.11</c:v>
                </c:pt>
                <c:pt idx="27">
                  <c:v>-169.18</c:v>
                </c:pt>
                <c:pt idx="28">
                  <c:v>-169.24</c:v>
                </c:pt>
                <c:pt idx="29">
                  <c:v>-169.29499999999999</c:v>
                </c:pt>
                <c:pt idx="30">
                  <c:v>-169.37</c:v>
                </c:pt>
                <c:pt idx="31">
                  <c:v>-169.435</c:v>
                </c:pt>
                <c:pt idx="32">
                  <c:v>-169.5</c:v>
                </c:pt>
              </c:numCache>
            </c:numRef>
          </c:xVal>
          <c:yVal>
            <c:numRef>
              <c:f>'980040'!$F$540:$F$572</c:f>
              <c:numCache>
                <c:formatCode>General</c:formatCode>
                <c:ptCount val="33"/>
                <c:pt idx="0">
                  <c:v>175.71266445204344</c:v>
                </c:pt>
                <c:pt idx="1">
                  <c:v>175.71266445204344</c:v>
                </c:pt>
                <c:pt idx="2">
                  <c:v>175.71266445204344</c:v>
                </c:pt>
                <c:pt idx="3">
                  <c:v>175.71266445204344</c:v>
                </c:pt>
                <c:pt idx="4">
                  <c:v>175.71266445204344</c:v>
                </c:pt>
                <c:pt idx="5">
                  <c:v>175.71266445204344</c:v>
                </c:pt>
                <c:pt idx="6">
                  <c:v>175.71266445204344</c:v>
                </c:pt>
                <c:pt idx="7">
                  <c:v>175.71266445204344</c:v>
                </c:pt>
                <c:pt idx="8">
                  <c:v>175.69418062901792</c:v>
                </c:pt>
                <c:pt idx="9">
                  <c:v>173.19416272011691</c:v>
                </c:pt>
                <c:pt idx="10">
                  <c:v>168.40564024462009</c:v>
                </c:pt>
                <c:pt idx="11">
                  <c:v>155.56131028836094</c:v>
                </c:pt>
                <c:pt idx="12">
                  <c:v>140.42847576549843</c:v>
                </c:pt>
                <c:pt idx="13">
                  <c:v>121.08470237132363</c:v>
                </c:pt>
                <c:pt idx="14">
                  <c:v>100.42330929810535</c:v>
                </c:pt>
                <c:pt idx="15">
                  <c:v>83.849596975962982</c:v>
                </c:pt>
                <c:pt idx="16">
                  <c:v>71.48682352513859</c:v>
                </c:pt>
                <c:pt idx="17">
                  <c:v>63.33498894563219</c:v>
                </c:pt>
                <c:pt idx="18">
                  <c:v>59.547738272819622</c:v>
                </c:pt>
                <c:pt idx="19">
                  <c:v>58.994088665442384</c:v>
                </c:pt>
                <c:pt idx="20">
                  <c:v>58.994088665442384</c:v>
                </c:pt>
                <c:pt idx="21">
                  <c:v>58.994088665442384</c:v>
                </c:pt>
                <c:pt idx="22">
                  <c:v>58.994088665442384</c:v>
                </c:pt>
                <c:pt idx="23">
                  <c:v>58.994088665442384</c:v>
                </c:pt>
                <c:pt idx="24">
                  <c:v>58.994088665442384</c:v>
                </c:pt>
                <c:pt idx="25">
                  <c:v>58.994088665442384</c:v>
                </c:pt>
                <c:pt idx="26">
                  <c:v>58.994088665442384</c:v>
                </c:pt>
                <c:pt idx="27">
                  <c:v>58.994088665442384</c:v>
                </c:pt>
                <c:pt idx="28">
                  <c:v>58.994088665442384</c:v>
                </c:pt>
                <c:pt idx="29">
                  <c:v>58.994088665442384</c:v>
                </c:pt>
                <c:pt idx="30">
                  <c:v>58.994088665442384</c:v>
                </c:pt>
                <c:pt idx="31">
                  <c:v>58.994088665442384</c:v>
                </c:pt>
                <c:pt idx="32">
                  <c:v>58.994088665442384</c:v>
                </c:pt>
              </c:numCache>
            </c:numRef>
          </c:yVal>
        </c:ser>
        <c:axId val="207133696"/>
        <c:axId val="207135488"/>
      </c:scatterChart>
      <c:valAx>
        <c:axId val="207133696"/>
        <c:scaling>
          <c:orientation val="minMax"/>
        </c:scaling>
        <c:axPos val="b"/>
        <c:numFmt formatCode="General" sourceLinked="1"/>
        <c:tickLblPos val="nextTo"/>
        <c:crossAx val="207135488"/>
        <c:crosses val="autoZero"/>
        <c:crossBetween val="midCat"/>
      </c:valAx>
      <c:valAx>
        <c:axId val="207135488"/>
        <c:scaling>
          <c:orientation val="minMax"/>
        </c:scaling>
        <c:axPos val="l"/>
        <c:majorGridlines/>
        <c:numFmt formatCode="General" sourceLinked="1"/>
        <c:tickLblPos val="nextTo"/>
        <c:crossAx val="207133696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'980040'!$B$590:$B$622</c:f>
              <c:numCache>
                <c:formatCode>General</c:formatCode>
                <c:ptCount val="33"/>
                <c:pt idx="0">
                  <c:v>-169.03</c:v>
                </c:pt>
                <c:pt idx="1">
                  <c:v>-169.11</c:v>
                </c:pt>
                <c:pt idx="2">
                  <c:v>-169.17500000000001</c:v>
                </c:pt>
                <c:pt idx="3">
                  <c:v>-169.24</c:v>
                </c:pt>
                <c:pt idx="4">
                  <c:v>-169.31</c:v>
                </c:pt>
                <c:pt idx="5">
                  <c:v>-169.375</c:v>
                </c:pt>
                <c:pt idx="6">
                  <c:v>-169.43</c:v>
                </c:pt>
                <c:pt idx="7">
                  <c:v>-169.505</c:v>
                </c:pt>
                <c:pt idx="8">
                  <c:v>-169.56</c:v>
                </c:pt>
                <c:pt idx="9">
                  <c:v>-169.63499999999999</c:v>
                </c:pt>
                <c:pt idx="10">
                  <c:v>-169.69</c:v>
                </c:pt>
                <c:pt idx="11">
                  <c:v>-169.755</c:v>
                </c:pt>
                <c:pt idx="12">
                  <c:v>-169.83500000000001</c:v>
                </c:pt>
                <c:pt idx="13">
                  <c:v>-169.9</c:v>
                </c:pt>
                <c:pt idx="14">
                  <c:v>-169.96</c:v>
                </c:pt>
                <c:pt idx="15">
                  <c:v>-170.03</c:v>
                </c:pt>
                <c:pt idx="16">
                  <c:v>-170.09</c:v>
                </c:pt>
                <c:pt idx="17">
                  <c:v>-170.15</c:v>
                </c:pt>
                <c:pt idx="18">
                  <c:v>-170.22</c:v>
                </c:pt>
                <c:pt idx="19">
                  <c:v>-170.28</c:v>
                </c:pt>
                <c:pt idx="20">
                  <c:v>-170.35</c:v>
                </c:pt>
                <c:pt idx="21">
                  <c:v>-170.41</c:v>
                </c:pt>
                <c:pt idx="22">
                  <c:v>-170.48</c:v>
                </c:pt>
                <c:pt idx="23">
                  <c:v>-170.54</c:v>
                </c:pt>
                <c:pt idx="24">
                  <c:v>-170.61500000000001</c:v>
                </c:pt>
                <c:pt idx="25">
                  <c:v>-170.67500000000001</c:v>
                </c:pt>
                <c:pt idx="26">
                  <c:v>-170.73</c:v>
                </c:pt>
                <c:pt idx="27">
                  <c:v>-170.79499999999999</c:v>
                </c:pt>
                <c:pt idx="28">
                  <c:v>-170.875</c:v>
                </c:pt>
                <c:pt idx="29">
                  <c:v>-170.92500000000001</c:v>
                </c:pt>
                <c:pt idx="30">
                  <c:v>-170.99</c:v>
                </c:pt>
                <c:pt idx="31">
                  <c:v>-171.05500000000001</c:v>
                </c:pt>
                <c:pt idx="32">
                  <c:v>-171.13</c:v>
                </c:pt>
              </c:numCache>
            </c:numRef>
          </c:xVal>
          <c:yVal>
            <c:numRef>
              <c:f>'980040'!$E$590:$E$622</c:f>
              <c:numCache>
                <c:formatCode>General</c:formatCode>
                <c:ptCount val="33"/>
                <c:pt idx="0">
                  <c:v>175</c:v>
                </c:pt>
                <c:pt idx="1">
                  <c:v>181</c:v>
                </c:pt>
                <c:pt idx="2">
                  <c:v>180</c:v>
                </c:pt>
                <c:pt idx="3">
                  <c:v>174</c:v>
                </c:pt>
                <c:pt idx="4">
                  <c:v>191</c:v>
                </c:pt>
                <c:pt idx="5">
                  <c:v>154</c:v>
                </c:pt>
                <c:pt idx="6">
                  <c:v>205</c:v>
                </c:pt>
                <c:pt idx="7">
                  <c:v>187</c:v>
                </c:pt>
                <c:pt idx="8">
                  <c:v>232</c:v>
                </c:pt>
                <c:pt idx="9">
                  <c:v>202</c:v>
                </c:pt>
                <c:pt idx="10">
                  <c:v>200</c:v>
                </c:pt>
                <c:pt idx="11">
                  <c:v>192</c:v>
                </c:pt>
                <c:pt idx="12">
                  <c:v>221</c:v>
                </c:pt>
                <c:pt idx="13">
                  <c:v>175</c:v>
                </c:pt>
                <c:pt idx="14">
                  <c:v>157</c:v>
                </c:pt>
                <c:pt idx="15">
                  <c:v>124</c:v>
                </c:pt>
                <c:pt idx="16">
                  <c:v>110</c:v>
                </c:pt>
                <c:pt idx="17">
                  <c:v>96</c:v>
                </c:pt>
                <c:pt idx="18">
                  <c:v>82</c:v>
                </c:pt>
                <c:pt idx="19">
                  <c:v>88</c:v>
                </c:pt>
                <c:pt idx="20">
                  <c:v>65</c:v>
                </c:pt>
                <c:pt idx="21">
                  <c:v>72</c:v>
                </c:pt>
                <c:pt idx="22">
                  <c:v>67</c:v>
                </c:pt>
                <c:pt idx="23">
                  <c:v>53</c:v>
                </c:pt>
                <c:pt idx="24">
                  <c:v>61</c:v>
                </c:pt>
                <c:pt idx="25">
                  <c:v>61</c:v>
                </c:pt>
                <c:pt idx="26">
                  <c:v>69</c:v>
                </c:pt>
                <c:pt idx="27">
                  <c:v>68</c:v>
                </c:pt>
                <c:pt idx="28">
                  <c:v>62</c:v>
                </c:pt>
                <c:pt idx="29">
                  <c:v>56</c:v>
                </c:pt>
                <c:pt idx="30">
                  <c:v>55</c:v>
                </c:pt>
                <c:pt idx="31">
                  <c:v>52</c:v>
                </c:pt>
                <c:pt idx="32">
                  <c:v>67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'980040'!$B$590:$B$622</c:f>
              <c:numCache>
                <c:formatCode>General</c:formatCode>
                <c:ptCount val="33"/>
                <c:pt idx="0">
                  <c:v>-169.03</c:v>
                </c:pt>
                <c:pt idx="1">
                  <c:v>-169.11</c:v>
                </c:pt>
                <c:pt idx="2">
                  <c:v>-169.17500000000001</c:v>
                </c:pt>
                <c:pt idx="3">
                  <c:v>-169.24</c:v>
                </c:pt>
                <c:pt idx="4">
                  <c:v>-169.31</c:v>
                </c:pt>
                <c:pt idx="5">
                  <c:v>-169.375</c:v>
                </c:pt>
                <c:pt idx="6">
                  <c:v>-169.43</c:v>
                </c:pt>
                <c:pt idx="7">
                  <c:v>-169.505</c:v>
                </c:pt>
                <c:pt idx="8">
                  <c:v>-169.56</c:v>
                </c:pt>
                <c:pt idx="9">
                  <c:v>-169.63499999999999</c:v>
                </c:pt>
                <c:pt idx="10">
                  <c:v>-169.69</c:v>
                </c:pt>
                <c:pt idx="11">
                  <c:v>-169.755</c:v>
                </c:pt>
                <c:pt idx="12">
                  <c:v>-169.83500000000001</c:v>
                </c:pt>
                <c:pt idx="13">
                  <c:v>-169.9</c:v>
                </c:pt>
                <c:pt idx="14">
                  <c:v>-169.96</c:v>
                </c:pt>
                <c:pt idx="15">
                  <c:v>-170.03</c:v>
                </c:pt>
                <c:pt idx="16">
                  <c:v>-170.09</c:v>
                </c:pt>
                <c:pt idx="17">
                  <c:v>-170.15</c:v>
                </c:pt>
                <c:pt idx="18">
                  <c:v>-170.22</c:v>
                </c:pt>
                <c:pt idx="19">
                  <c:v>-170.28</c:v>
                </c:pt>
                <c:pt idx="20">
                  <c:v>-170.35</c:v>
                </c:pt>
                <c:pt idx="21">
                  <c:v>-170.41</c:v>
                </c:pt>
                <c:pt idx="22">
                  <c:v>-170.48</c:v>
                </c:pt>
                <c:pt idx="23">
                  <c:v>-170.54</c:v>
                </c:pt>
                <c:pt idx="24">
                  <c:v>-170.61500000000001</c:v>
                </c:pt>
                <c:pt idx="25">
                  <c:v>-170.67500000000001</c:v>
                </c:pt>
                <c:pt idx="26">
                  <c:v>-170.73</c:v>
                </c:pt>
                <c:pt idx="27">
                  <c:v>-170.79499999999999</c:v>
                </c:pt>
                <c:pt idx="28">
                  <c:v>-170.875</c:v>
                </c:pt>
                <c:pt idx="29">
                  <c:v>-170.92500000000001</c:v>
                </c:pt>
                <c:pt idx="30">
                  <c:v>-170.99</c:v>
                </c:pt>
                <c:pt idx="31">
                  <c:v>-171.05500000000001</c:v>
                </c:pt>
                <c:pt idx="32">
                  <c:v>-171.13</c:v>
                </c:pt>
              </c:numCache>
            </c:numRef>
          </c:xVal>
          <c:yVal>
            <c:numRef>
              <c:f>'980040'!$F$590:$F$622</c:f>
              <c:numCache>
                <c:formatCode>General</c:formatCode>
                <c:ptCount val="33"/>
                <c:pt idx="0">
                  <c:v>189.49733594814751</c:v>
                </c:pt>
                <c:pt idx="1">
                  <c:v>189.49733594814751</c:v>
                </c:pt>
                <c:pt idx="2">
                  <c:v>189.49733594814751</c:v>
                </c:pt>
                <c:pt idx="3">
                  <c:v>189.49733594814751</c:v>
                </c:pt>
                <c:pt idx="4">
                  <c:v>189.49733594814751</c:v>
                </c:pt>
                <c:pt idx="5">
                  <c:v>189.49733594814751</c:v>
                </c:pt>
                <c:pt idx="6">
                  <c:v>189.49733594814751</c:v>
                </c:pt>
                <c:pt idx="7">
                  <c:v>189.49733594814751</c:v>
                </c:pt>
                <c:pt idx="8">
                  <c:v>189.49733594814751</c:v>
                </c:pt>
                <c:pt idx="9">
                  <c:v>189.49733594814751</c:v>
                </c:pt>
                <c:pt idx="10">
                  <c:v>189.49733594814751</c:v>
                </c:pt>
                <c:pt idx="11">
                  <c:v>188.21190771872909</c:v>
                </c:pt>
                <c:pt idx="12">
                  <c:v>180.98853962538473</c:v>
                </c:pt>
                <c:pt idx="13">
                  <c:v>170.43670895524986</c:v>
                </c:pt>
                <c:pt idx="14">
                  <c:v>156.97015643138957</c:v>
                </c:pt>
                <c:pt idx="15">
                  <c:v>136.73781177515696</c:v>
                </c:pt>
                <c:pt idx="16">
                  <c:v>116.2631864390415</c:v>
                </c:pt>
                <c:pt idx="17">
                  <c:v>98.306026523712234</c:v>
                </c:pt>
                <c:pt idx="18">
                  <c:v>81.877373334228665</c:v>
                </c:pt>
                <c:pt idx="19">
                  <c:v>71.671127781868023</c:v>
                </c:pt>
                <c:pt idx="20">
                  <c:v>64.285208015846663</c:v>
                </c:pt>
                <c:pt idx="21">
                  <c:v>61.829876826454665</c:v>
                </c:pt>
                <c:pt idx="22">
                  <c:v>61.767759007725147</c:v>
                </c:pt>
                <c:pt idx="23">
                  <c:v>61.767759007725147</c:v>
                </c:pt>
                <c:pt idx="24">
                  <c:v>61.767759007725147</c:v>
                </c:pt>
                <c:pt idx="25">
                  <c:v>61.767759007725147</c:v>
                </c:pt>
                <c:pt idx="26">
                  <c:v>61.767759007725147</c:v>
                </c:pt>
                <c:pt idx="27">
                  <c:v>61.767759007725147</c:v>
                </c:pt>
                <c:pt idx="28">
                  <c:v>61.767759007725147</c:v>
                </c:pt>
                <c:pt idx="29">
                  <c:v>61.767759007725147</c:v>
                </c:pt>
                <c:pt idx="30">
                  <c:v>61.767759007725147</c:v>
                </c:pt>
                <c:pt idx="31">
                  <c:v>61.767759007725147</c:v>
                </c:pt>
                <c:pt idx="32">
                  <c:v>61.767759007725147</c:v>
                </c:pt>
              </c:numCache>
            </c:numRef>
          </c:yVal>
        </c:ser>
        <c:axId val="208540032"/>
        <c:axId val="208541568"/>
      </c:scatterChart>
      <c:valAx>
        <c:axId val="208540032"/>
        <c:scaling>
          <c:orientation val="minMax"/>
        </c:scaling>
        <c:axPos val="b"/>
        <c:numFmt formatCode="General" sourceLinked="1"/>
        <c:tickLblPos val="nextTo"/>
        <c:crossAx val="208541568"/>
        <c:crosses val="autoZero"/>
        <c:crossBetween val="midCat"/>
      </c:valAx>
      <c:valAx>
        <c:axId val="208541568"/>
        <c:scaling>
          <c:orientation val="minMax"/>
        </c:scaling>
        <c:axPos val="l"/>
        <c:majorGridlines/>
        <c:numFmt formatCode="General" sourceLinked="1"/>
        <c:tickLblPos val="nextTo"/>
        <c:crossAx val="208540032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'980040'!$B$640:$B$672</c:f>
              <c:numCache>
                <c:formatCode>General</c:formatCode>
                <c:ptCount val="33"/>
                <c:pt idx="0">
                  <c:v>-168.64500000000001</c:v>
                </c:pt>
                <c:pt idx="1">
                  <c:v>-168.72</c:v>
                </c:pt>
                <c:pt idx="2">
                  <c:v>-168.79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-168.97499999999999</c:v>
                </c:pt>
                <c:pt idx="6">
                  <c:v>-169.05</c:v>
                </c:pt>
                <c:pt idx="7">
                  <c:v>-169.11500000000001</c:v>
                </c:pt>
                <c:pt idx="8">
                  <c:v>-169.17</c:v>
                </c:pt>
                <c:pt idx="9">
                  <c:v>-169.245</c:v>
                </c:pt>
                <c:pt idx="10">
                  <c:v>-169.3</c:v>
                </c:pt>
                <c:pt idx="11">
                  <c:v>-169.375</c:v>
                </c:pt>
                <c:pt idx="12">
                  <c:v>-169.43</c:v>
                </c:pt>
                <c:pt idx="13">
                  <c:v>-169.505</c:v>
                </c:pt>
                <c:pt idx="14">
                  <c:v>-169.57</c:v>
                </c:pt>
                <c:pt idx="15">
                  <c:v>-169.64</c:v>
                </c:pt>
                <c:pt idx="16">
                  <c:v>-169.69</c:v>
                </c:pt>
                <c:pt idx="17">
                  <c:v>-169.76499999999999</c:v>
                </c:pt>
                <c:pt idx="18">
                  <c:v>-169.82499999999999</c:v>
                </c:pt>
                <c:pt idx="19">
                  <c:v>-169.89500000000001</c:v>
                </c:pt>
                <c:pt idx="20">
                  <c:v>-169.95</c:v>
                </c:pt>
                <c:pt idx="21">
                  <c:v>-170.02500000000001</c:v>
                </c:pt>
                <c:pt idx="22">
                  <c:v>-170.08500000000001</c:v>
                </c:pt>
                <c:pt idx="23">
                  <c:v>-170.155</c:v>
                </c:pt>
                <c:pt idx="24">
                  <c:v>-170.21</c:v>
                </c:pt>
                <c:pt idx="25">
                  <c:v>-170.285</c:v>
                </c:pt>
                <c:pt idx="26">
                  <c:v>-170.34</c:v>
                </c:pt>
                <c:pt idx="27">
                  <c:v>-170.41499999999999</c:v>
                </c:pt>
                <c:pt idx="28">
                  <c:v>-170.47499999999999</c:v>
                </c:pt>
                <c:pt idx="29">
                  <c:v>-170.54499999999999</c:v>
                </c:pt>
                <c:pt idx="30">
                  <c:v>-170.60499999999999</c:v>
                </c:pt>
                <c:pt idx="31">
                  <c:v>-170.67</c:v>
                </c:pt>
                <c:pt idx="32">
                  <c:v>-170.745</c:v>
                </c:pt>
              </c:numCache>
            </c:numRef>
          </c:xVal>
          <c:yVal>
            <c:numRef>
              <c:f>'980040'!$E$640:$E$672</c:f>
              <c:numCache>
                <c:formatCode>General</c:formatCode>
                <c:ptCount val="33"/>
                <c:pt idx="0">
                  <c:v>170</c:v>
                </c:pt>
                <c:pt idx="1">
                  <c:v>200</c:v>
                </c:pt>
                <c:pt idx="2">
                  <c:v>185</c:v>
                </c:pt>
                <c:pt idx="3">
                  <c:v>192</c:v>
                </c:pt>
                <c:pt idx="4">
                  <c:v>198</c:v>
                </c:pt>
                <c:pt idx="5">
                  <c:v>176</c:v>
                </c:pt>
                <c:pt idx="6">
                  <c:v>205</c:v>
                </c:pt>
                <c:pt idx="7">
                  <c:v>177</c:v>
                </c:pt>
                <c:pt idx="8">
                  <c:v>190</c:v>
                </c:pt>
                <c:pt idx="9">
                  <c:v>196</c:v>
                </c:pt>
                <c:pt idx="10">
                  <c:v>206</c:v>
                </c:pt>
                <c:pt idx="11">
                  <c:v>209</c:v>
                </c:pt>
                <c:pt idx="12">
                  <c:v>180</c:v>
                </c:pt>
                <c:pt idx="13">
                  <c:v>169</c:v>
                </c:pt>
                <c:pt idx="14">
                  <c:v>133</c:v>
                </c:pt>
                <c:pt idx="15">
                  <c:v>141</c:v>
                </c:pt>
                <c:pt idx="16">
                  <c:v>87</c:v>
                </c:pt>
                <c:pt idx="17">
                  <c:v>68</c:v>
                </c:pt>
                <c:pt idx="18">
                  <c:v>57</c:v>
                </c:pt>
                <c:pt idx="19">
                  <c:v>70</c:v>
                </c:pt>
                <c:pt idx="20">
                  <c:v>58</c:v>
                </c:pt>
                <c:pt idx="21">
                  <c:v>66</c:v>
                </c:pt>
                <c:pt idx="22">
                  <c:v>56</c:v>
                </c:pt>
                <c:pt idx="23">
                  <c:v>64</c:v>
                </c:pt>
                <c:pt idx="24">
                  <c:v>61</c:v>
                </c:pt>
                <c:pt idx="25">
                  <c:v>83</c:v>
                </c:pt>
                <c:pt idx="26">
                  <c:v>73</c:v>
                </c:pt>
                <c:pt idx="27">
                  <c:v>58</c:v>
                </c:pt>
                <c:pt idx="28">
                  <c:v>79</c:v>
                </c:pt>
                <c:pt idx="29">
                  <c:v>70</c:v>
                </c:pt>
                <c:pt idx="30">
                  <c:v>49</c:v>
                </c:pt>
                <c:pt idx="31">
                  <c:v>61</c:v>
                </c:pt>
                <c:pt idx="32">
                  <c:v>45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'980040'!$B$640:$B$672</c:f>
              <c:numCache>
                <c:formatCode>General</c:formatCode>
                <c:ptCount val="33"/>
                <c:pt idx="0">
                  <c:v>-168.64500000000001</c:v>
                </c:pt>
                <c:pt idx="1">
                  <c:v>-168.72</c:v>
                </c:pt>
                <c:pt idx="2">
                  <c:v>-168.79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-168.97499999999999</c:v>
                </c:pt>
                <c:pt idx="6">
                  <c:v>-169.05</c:v>
                </c:pt>
                <c:pt idx="7">
                  <c:v>-169.11500000000001</c:v>
                </c:pt>
                <c:pt idx="8">
                  <c:v>-169.17</c:v>
                </c:pt>
                <c:pt idx="9">
                  <c:v>-169.245</c:v>
                </c:pt>
                <c:pt idx="10">
                  <c:v>-169.3</c:v>
                </c:pt>
                <c:pt idx="11">
                  <c:v>-169.375</c:v>
                </c:pt>
                <c:pt idx="12">
                  <c:v>-169.43</c:v>
                </c:pt>
                <c:pt idx="13">
                  <c:v>-169.505</c:v>
                </c:pt>
                <c:pt idx="14">
                  <c:v>-169.57</c:v>
                </c:pt>
                <c:pt idx="15">
                  <c:v>-169.64</c:v>
                </c:pt>
                <c:pt idx="16">
                  <c:v>-169.69</c:v>
                </c:pt>
                <c:pt idx="17">
                  <c:v>-169.76499999999999</c:v>
                </c:pt>
                <c:pt idx="18">
                  <c:v>-169.82499999999999</c:v>
                </c:pt>
                <c:pt idx="19">
                  <c:v>-169.89500000000001</c:v>
                </c:pt>
                <c:pt idx="20">
                  <c:v>-169.95</c:v>
                </c:pt>
                <c:pt idx="21">
                  <c:v>-170.02500000000001</c:v>
                </c:pt>
                <c:pt idx="22">
                  <c:v>-170.08500000000001</c:v>
                </c:pt>
                <c:pt idx="23">
                  <c:v>-170.155</c:v>
                </c:pt>
                <c:pt idx="24">
                  <c:v>-170.21</c:v>
                </c:pt>
                <c:pt idx="25">
                  <c:v>-170.285</c:v>
                </c:pt>
                <c:pt idx="26">
                  <c:v>-170.34</c:v>
                </c:pt>
                <c:pt idx="27">
                  <c:v>-170.41499999999999</c:v>
                </c:pt>
                <c:pt idx="28">
                  <c:v>-170.47499999999999</c:v>
                </c:pt>
                <c:pt idx="29">
                  <c:v>-170.54499999999999</c:v>
                </c:pt>
                <c:pt idx="30">
                  <c:v>-170.60499999999999</c:v>
                </c:pt>
                <c:pt idx="31">
                  <c:v>-170.67</c:v>
                </c:pt>
                <c:pt idx="32">
                  <c:v>-170.745</c:v>
                </c:pt>
              </c:numCache>
            </c:numRef>
          </c:xVal>
          <c:yVal>
            <c:numRef>
              <c:f>'980040'!$F$640:$F$672</c:f>
              <c:numCache>
                <c:formatCode>General</c:formatCode>
                <c:ptCount val="33"/>
                <c:pt idx="0">
                  <c:v>190.40277615422377</c:v>
                </c:pt>
                <c:pt idx="1">
                  <c:v>190.40277615422377</c:v>
                </c:pt>
                <c:pt idx="2">
                  <c:v>190.40277615422377</c:v>
                </c:pt>
                <c:pt idx="3">
                  <c:v>190.40277615422377</c:v>
                </c:pt>
                <c:pt idx="4">
                  <c:v>190.40277615422377</c:v>
                </c:pt>
                <c:pt idx="5">
                  <c:v>190.40277615422377</c:v>
                </c:pt>
                <c:pt idx="6">
                  <c:v>190.40277615422377</c:v>
                </c:pt>
                <c:pt idx="7">
                  <c:v>190.40277615422377</c:v>
                </c:pt>
                <c:pt idx="8">
                  <c:v>190.40277615422377</c:v>
                </c:pt>
                <c:pt idx="9">
                  <c:v>190.40277615422377</c:v>
                </c:pt>
                <c:pt idx="10">
                  <c:v>190.40277615422377</c:v>
                </c:pt>
                <c:pt idx="11">
                  <c:v>190.32662122804192</c:v>
                </c:pt>
                <c:pt idx="12">
                  <c:v>186.16986240483041</c:v>
                </c:pt>
                <c:pt idx="13">
                  <c:v>170.27279468667643</c:v>
                </c:pt>
                <c:pt idx="14">
                  <c:v>146.94849311444676</c:v>
                </c:pt>
                <c:pt idx="15">
                  <c:v>113.30201965462204</c:v>
                </c:pt>
                <c:pt idx="16">
                  <c:v>92.622457175306394</c:v>
                </c:pt>
                <c:pt idx="17">
                  <c:v>71.438459833227697</c:v>
                </c:pt>
                <c:pt idx="18">
                  <c:v>62.989001229189483</c:v>
                </c:pt>
                <c:pt idx="19">
                  <c:v>61.543720388758814</c:v>
                </c:pt>
                <c:pt idx="20">
                  <c:v>61.543720388758814</c:v>
                </c:pt>
                <c:pt idx="21">
                  <c:v>61.543720388758814</c:v>
                </c:pt>
                <c:pt idx="22">
                  <c:v>61.543720388758814</c:v>
                </c:pt>
                <c:pt idx="23">
                  <c:v>61.543720388758814</c:v>
                </c:pt>
                <c:pt idx="24">
                  <c:v>61.543720388758814</c:v>
                </c:pt>
                <c:pt idx="25">
                  <c:v>61.543720388758814</c:v>
                </c:pt>
                <c:pt idx="26">
                  <c:v>61.543720388758814</c:v>
                </c:pt>
                <c:pt idx="27">
                  <c:v>61.543720388758814</c:v>
                </c:pt>
                <c:pt idx="28">
                  <c:v>61.543720388758814</c:v>
                </c:pt>
                <c:pt idx="29">
                  <c:v>61.543720388758814</c:v>
                </c:pt>
                <c:pt idx="30">
                  <c:v>61.543720388758814</c:v>
                </c:pt>
                <c:pt idx="31">
                  <c:v>61.543720388758814</c:v>
                </c:pt>
                <c:pt idx="32">
                  <c:v>61.543720388758814</c:v>
                </c:pt>
              </c:numCache>
            </c:numRef>
          </c:yVal>
        </c:ser>
        <c:axId val="208557568"/>
        <c:axId val="208559104"/>
      </c:scatterChart>
      <c:valAx>
        <c:axId val="208557568"/>
        <c:scaling>
          <c:orientation val="minMax"/>
        </c:scaling>
        <c:axPos val="b"/>
        <c:numFmt formatCode="General" sourceLinked="1"/>
        <c:tickLblPos val="nextTo"/>
        <c:crossAx val="208559104"/>
        <c:crosses val="autoZero"/>
        <c:crossBetween val="midCat"/>
      </c:valAx>
      <c:valAx>
        <c:axId val="208559104"/>
        <c:scaling>
          <c:orientation val="minMax"/>
        </c:scaling>
        <c:axPos val="l"/>
        <c:majorGridlines/>
        <c:numFmt formatCode="General" sourceLinked="1"/>
        <c:tickLblPos val="nextTo"/>
        <c:crossAx val="208557568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'980040'!$B$690:$B$722</c:f>
              <c:numCache>
                <c:formatCode>General</c:formatCode>
                <c:ptCount val="33"/>
                <c:pt idx="0">
                  <c:v>-168.785</c:v>
                </c:pt>
                <c:pt idx="1">
                  <c:v>-168.85</c:v>
                </c:pt>
                <c:pt idx="2">
                  <c:v>-168.91499999999999</c:v>
                </c:pt>
                <c:pt idx="3">
                  <c:v>-168.98</c:v>
                </c:pt>
                <c:pt idx="4">
                  <c:v>-169.05</c:v>
                </c:pt>
                <c:pt idx="5">
                  <c:v>-169.11500000000001</c:v>
                </c:pt>
                <c:pt idx="6">
                  <c:v>-169.17</c:v>
                </c:pt>
                <c:pt idx="7">
                  <c:v>-169.245</c:v>
                </c:pt>
                <c:pt idx="8">
                  <c:v>-169.31</c:v>
                </c:pt>
                <c:pt idx="9">
                  <c:v>-169.38</c:v>
                </c:pt>
                <c:pt idx="10">
                  <c:v>-169.44</c:v>
                </c:pt>
                <c:pt idx="11">
                  <c:v>-169.495</c:v>
                </c:pt>
                <c:pt idx="12">
                  <c:v>-169.57</c:v>
                </c:pt>
                <c:pt idx="13">
                  <c:v>-169.64</c:v>
                </c:pt>
                <c:pt idx="14">
                  <c:v>-169.70500000000001</c:v>
                </c:pt>
                <c:pt idx="15">
                  <c:v>-169.77</c:v>
                </c:pt>
                <c:pt idx="16">
                  <c:v>-169.82499999999999</c:v>
                </c:pt>
                <c:pt idx="17">
                  <c:v>-169.89500000000001</c:v>
                </c:pt>
                <c:pt idx="18">
                  <c:v>-169.95</c:v>
                </c:pt>
                <c:pt idx="19">
                  <c:v>-170.03</c:v>
                </c:pt>
                <c:pt idx="20">
                  <c:v>-170.09</c:v>
                </c:pt>
                <c:pt idx="21">
                  <c:v>-170.15</c:v>
                </c:pt>
                <c:pt idx="22">
                  <c:v>-170.22</c:v>
                </c:pt>
                <c:pt idx="23">
                  <c:v>-170.27500000000001</c:v>
                </c:pt>
                <c:pt idx="24">
                  <c:v>-170.345</c:v>
                </c:pt>
                <c:pt idx="25">
                  <c:v>-170.41499999999999</c:v>
                </c:pt>
                <c:pt idx="26">
                  <c:v>-170.48</c:v>
                </c:pt>
                <c:pt idx="27">
                  <c:v>-170.54499999999999</c:v>
                </c:pt>
                <c:pt idx="28">
                  <c:v>-170.60499999999999</c:v>
                </c:pt>
                <c:pt idx="29">
                  <c:v>-170.67</c:v>
                </c:pt>
                <c:pt idx="30">
                  <c:v>-170.745</c:v>
                </c:pt>
                <c:pt idx="31">
                  <c:v>-170.79499999999999</c:v>
                </c:pt>
                <c:pt idx="32">
                  <c:v>-170.875</c:v>
                </c:pt>
              </c:numCache>
            </c:numRef>
          </c:xVal>
          <c:yVal>
            <c:numRef>
              <c:f>'980040'!$E$690:$E$722</c:f>
              <c:numCache>
                <c:formatCode>General</c:formatCode>
                <c:ptCount val="33"/>
                <c:pt idx="0">
                  <c:v>171</c:v>
                </c:pt>
                <c:pt idx="1">
                  <c:v>194</c:v>
                </c:pt>
                <c:pt idx="2">
                  <c:v>164</c:v>
                </c:pt>
                <c:pt idx="3">
                  <c:v>177</c:v>
                </c:pt>
                <c:pt idx="4">
                  <c:v>182</c:v>
                </c:pt>
                <c:pt idx="5">
                  <c:v>191</c:v>
                </c:pt>
                <c:pt idx="6">
                  <c:v>193</c:v>
                </c:pt>
                <c:pt idx="7">
                  <c:v>198</c:v>
                </c:pt>
                <c:pt idx="8">
                  <c:v>178</c:v>
                </c:pt>
                <c:pt idx="9">
                  <c:v>172</c:v>
                </c:pt>
                <c:pt idx="10">
                  <c:v>166</c:v>
                </c:pt>
                <c:pt idx="11">
                  <c:v>211</c:v>
                </c:pt>
                <c:pt idx="12">
                  <c:v>202</c:v>
                </c:pt>
                <c:pt idx="13">
                  <c:v>183</c:v>
                </c:pt>
                <c:pt idx="14">
                  <c:v>149</c:v>
                </c:pt>
                <c:pt idx="15">
                  <c:v>114</c:v>
                </c:pt>
                <c:pt idx="16">
                  <c:v>104</c:v>
                </c:pt>
                <c:pt idx="17">
                  <c:v>83</c:v>
                </c:pt>
                <c:pt idx="18">
                  <c:v>62</c:v>
                </c:pt>
                <c:pt idx="19">
                  <c:v>76</c:v>
                </c:pt>
                <c:pt idx="20">
                  <c:v>69</c:v>
                </c:pt>
                <c:pt idx="21">
                  <c:v>55</c:v>
                </c:pt>
                <c:pt idx="22">
                  <c:v>71</c:v>
                </c:pt>
                <c:pt idx="23">
                  <c:v>64</c:v>
                </c:pt>
                <c:pt idx="24">
                  <c:v>51</c:v>
                </c:pt>
                <c:pt idx="25">
                  <c:v>56</c:v>
                </c:pt>
                <c:pt idx="26">
                  <c:v>60</c:v>
                </c:pt>
                <c:pt idx="27">
                  <c:v>62</c:v>
                </c:pt>
                <c:pt idx="28">
                  <c:v>82</c:v>
                </c:pt>
                <c:pt idx="29">
                  <c:v>67</c:v>
                </c:pt>
                <c:pt idx="30">
                  <c:v>53</c:v>
                </c:pt>
                <c:pt idx="31">
                  <c:v>68</c:v>
                </c:pt>
                <c:pt idx="32">
                  <c:v>64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'980040'!$B$690:$B$722</c:f>
              <c:numCache>
                <c:formatCode>General</c:formatCode>
                <c:ptCount val="33"/>
                <c:pt idx="0">
                  <c:v>-168.785</c:v>
                </c:pt>
                <c:pt idx="1">
                  <c:v>-168.85</c:v>
                </c:pt>
                <c:pt idx="2">
                  <c:v>-168.91499999999999</c:v>
                </c:pt>
                <c:pt idx="3">
                  <c:v>-168.98</c:v>
                </c:pt>
                <c:pt idx="4">
                  <c:v>-169.05</c:v>
                </c:pt>
                <c:pt idx="5">
                  <c:v>-169.11500000000001</c:v>
                </c:pt>
                <c:pt idx="6">
                  <c:v>-169.17</c:v>
                </c:pt>
                <c:pt idx="7">
                  <c:v>-169.245</c:v>
                </c:pt>
                <c:pt idx="8">
                  <c:v>-169.31</c:v>
                </c:pt>
                <c:pt idx="9">
                  <c:v>-169.38</c:v>
                </c:pt>
                <c:pt idx="10">
                  <c:v>-169.44</c:v>
                </c:pt>
                <c:pt idx="11">
                  <c:v>-169.495</c:v>
                </c:pt>
                <c:pt idx="12">
                  <c:v>-169.57</c:v>
                </c:pt>
                <c:pt idx="13">
                  <c:v>-169.64</c:v>
                </c:pt>
                <c:pt idx="14">
                  <c:v>-169.70500000000001</c:v>
                </c:pt>
                <c:pt idx="15">
                  <c:v>-169.77</c:v>
                </c:pt>
                <c:pt idx="16">
                  <c:v>-169.82499999999999</c:v>
                </c:pt>
                <c:pt idx="17">
                  <c:v>-169.89500000000001</c:v>
                </c:pt>
                <c:pt idx="18">
                  <c:v>-169.95</c:v>
                </c:pt>
                <c:pt idx="19">
                  <c:v>-170.03</c:v>
                </c:pt>
                <c:pt idx="20">
                  <c:v>-170.09</c:v>
                </c:pt>
                <c:pt idx="21">
                  <c:v>-170.15</c:v>
                </c:pt>
                <c:pt idx="22">
                  <c:v>-170.22</c:v>
                </c:pt>
                <c:pt idx="23">
                  <c:v>-170.27500000000001</c:v>
                </c:pt>
                <c:pt idx="24">
                  <c:v>-170.345</c:v>
                </c:pt>
                <c:pt idx="25">
                  <c:v>-170.41499999999999</c:v>
                </c:pt>
                <c:pt idx="26">
                  <c:v>-170.48</c:v>
                </c:pt>
                <c:pt idx="27">
                  <c:v>-170.54499999999999</c:v>
                </c:pt>
                <c:pt idx="28">
                  <c:v>-170.60499999999999</c:v>
                </c:pt>
                <c:pt idx="29">
                  <c:v>-170.67</c:v>
                </c:pt>
                <c:pt idx="30">
                  <c:v>-170.745</c:v>
                </c:pt>
                <c:pt idx="31">
                  <c:v>-170.79499999999999</c:v>
                </c:pt>
                <c:pt idx="32">
                  <c:v>-170.875</c:v>
                </c:pt>
              </c:numCache>
            </c:numRef>
          </c:xVal>
          <c:yVal>
            <c:numRef>
              <c:f>'980040'!$F$690:$F$722</c:f>
              <c:numCache>
                <c:formatCode>General</c:formatCode>
                <c:ptCount val="33"/>
                <c:pt idx="0">
                  <c:v>183.71096566887348</c:v>
                </c:pt>
                <c:pt idx="1">
                  <c:v>183.71096566887348</c:v>
                </c:pt>
                <c:pt idx="2">
                  <c:v>183.71096566887348</c:v>
                </c:pt>
                <c:pt idx="3">
                  <c:v>183.71096566887348</c:v>
                </c:pt>
                <c:pt idx="4">
                  <c:v>183.71096566887348</c:v>
                </c:pt>
                <c:pt idx="5">
                  <c:v>183.71096566887348</c:v>
                </c:pt>
                <c:pt idx="6">
                  <c:v>183.71096566887348</c:v>
                </c:pt>
                <c:pt idx="7">
                  <c:v>183.71096566887348</c:v>
                </c:pt>
                <c:pt idx="8">
                  <c:v>183.71096566887348</c:v>
                </c:pt>
                <c:pt idx="9">
                  <c:v>183.71096566887348</c:v>
                </c:pt>
                <c:pt idx="10">
                  <c:v>183.71096566887348</c:v>
                </c:pt>
                <c:pt idx="11">
                  <c:v>183.71096566887348</c:v>
                </c:pt>
                <c:pt idx="12">
                  <c:v>182.68354332930073</c:v>
                </c:pt>
                <c:pt idx="13">
                  <c:v>172.36779058651922</c:v>
                </c:pt>
                <c:pt idx="14">
                  <c:v>152.8624925063387</c:v>
                </c:pt>
                <c:pt idx="15">
                  <c:v>123.79845348933492</c:v>
                </c:pt>
                <c:pt idx="16">
                  <c:v>98.387608793608223</c:v>
                </c:pt>
                <c:pt idx="17">
                  <c:v>75.942825559423312</c:v>
                </c:pt>
                <c:pt idx="18">
                  <c:v>66.084720855733821</c:v>
                </c:pt>
                <c:pt idx="19">
                  <c:v>63.058308045063761</c:v>
                </c:pt>
                <c:pt idx="20">
                  <c:v>63.058308045063761</c:v>
                </c:pt>
                <c:pt idx="21">
                  <c:v>63.058308045063761</c:v>
                </c:pt>
                <c:pt idx="22">
                  <c:v>63.058308045063761</c:v>
                </c:pt>
                <c:pt idx="23">
                  <c:v>63.058308045063761</c:v>
                </c:pt>
                <c:pt idx="24">
                  <c:v>63.058308045063761</c:v>
                </c:pt>
                <c:pt idx="25">
                  <c:v>63.058308045063761</c:v>
                </c:pt>
                <c:pt idx="26">
                  <c:v>63.058308045063761</c:v>
                </c:pt>
                <c:pt idx="27">
                  <c:v>63.058308045063761</c:v>
                </c:pt>
                <c:pt idx="28">
                  <c:v>63.058308045063761</c:v>
                </c:pt>
                <c:pt idx="29">
                  <c:v>63.058308045063761</c:v>
                </c:pt>
                <c:pt idx="30">
                  <c:v>63.058308045063761</c:v>
                </c:pt>
                <c:pt idx="31">
                  <c:v>63.058308045063761</c:v>
                </c:pt>
                <c:pt idx="32">
                  <c:v>63.058308045063761</c:v>
                </c:pt>
              </c:numCache>
            </c:numRef>
          </c:yVal>
        </c:ser>
        <c:axId val="208591872"/>
        <c:axId val="208597760"/>
      </c:scatterChart>
      <c:valAx>
        <c:axId val="208591872"/>
        <c:scaling>
          <c:orientation val="minMax"/>
        </c:scaling>
        <c:axPos val="b"/>
        <c:numFmt formatCode="General" sourceLinked="1"/>
        <c:tickLblPos val="nextTo"/>
        <c:crossAx val="208597760"/>
        <c:crosses val="autoZero"/>
        <c:crossBetween val="midCat"/>
      </c:valAx>
      <c:valAx>
        <c:axId val="208597760"/>
        <c:scaling>
          <c:orientation val="minMax"/>
        </c:scaling>
        <c:axPos val="l"/>
        <c:majorGridlines/>
        <c:numFmt formatCode="General" sourceLinked="1"/>
        <c:tickLblPos val="nextTo"/>
        <c:crossAx val="208591872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'980040'!$B$740:$B$772</c:f>
              <c:numCache>
                <c:formatCode>General</c:formatCode>
                <c:ptCount val="33"/>
                <c:pt idx="0">
                  <c:v>-167.71</c:v>
                </c:pt>
                <c:pt idx="1">
                  <c:v>-167.79</c:v>
                </c:pt>
                <c:pt idx="2">
                  <c:v>-167.86</c:v>
                </c:pt>
                <c:pt idx="3">
                  <c:v>-167.92500000000001</c:v>
                </c:pt>
                <c:pt idx="4">
                  <c:v>-167.97499999999999</c:v>
                </c:pt>
                <c:pt idx="5">
                  <c:v>-168.04</c:v>
                </c:pt>
                <c:pt idx="6">
                  <c:v>-168.10499999999999</c:v>
                </c:pt>
                <c:pt idx="7">
                  <c:v>-168.17</c:v>
                </c:pt>
                <c:pt idx="8">
                  <c:v>-168.25</c:v>
                </c:pt>
                <c:pt idx="9">
                  <c:v>-168.315</c:v>
                </c:pt>
                <c:pt idx="10">
                  <c:v>-168.36500000000001</c:v>
                </c:pt>
                <c:pt idx="11">
                  <c:v>-168.435</c:v>
                </c:pt>
                <c:pt idx="12">
                  <c:v>-168.505</c:v>
                </c:pt>
                <c:pt idx="13">
                  <c:v>-168.565</c:v>
                </c:pt>
                <c:pt idx="14">
                  <c:v>-168.63499999999999</c:v>
                </c:pt>
                <c:pt idx="15">
                  <c:v>-168.70500000000001</c:v>
                </c:pt>
                <c:pt idx="16">
                  <c:v>-168.76499999999999</c:v>
                </c:pt>
                <c:pt idx="17">
                  <c:v>-168.82499999999999</c:v>
                </c:pt>
                <c:pt idx="18">
                  <c:v>-168.9</c:v>
                </c:pt>
                <c:pt idx="19">
                  <c:v>-168.96</c:v>
                </c:pt>
                <c:pt idx="20">
                  <c:v>-169.03</c:v>
                </c:pt>
                <c:pt idx="21">
                  <c:v>-169.09</c:v>
                </c:pt>
                <c:pt idx="22">
                  <c:v>-169.14500000000001</c:v>
                </c:pt>
                <c:pt idx="23">
                  <c:v>-169.22</c:v>
                </c:pt>
                <c:pt idx="24">
                  <c:v>-169.29</c:v>
                </c:pt>
                <c:pt idx="25">
                  <c:v>-169.345</c:v>
                </c:pt>
                <c:pt idx="26">
                  <c:v>-169.42</c:v>
                </c:pt>
                <c:pt idx="27">
                  <c:v>-169.48500000000001</c:v>
                </c:pt>
                <c:pt idx="28">
                  <c:v>-169.54499999999999</c:v>
                </c:pt>
                <c:pt idx="29">
                  <c:v>-169.6</c:v>
                </c:pt>
                <c:pt idx="30">
                  <c:v>-169.66499999999999</c:v>
                </c:pt>
                <c:pt idx="31">
                  <c:v>-169.74</c:v>
                </c:pt>
                <c:pt idx="32">
                  <c:v>-169.80500000000001</c:v>
                </c:pt>
              </c:numCache>
            </c:numRef>
          </c:xVal>
          <c:yVal>
            <c:numRef>
              <c:f>'980040'!$E$740:$E$772</c:f>
              <c:numCache>
                <c:formatCode>General</c:formatCode>
                <c:ptCount val="33"/>
                <c:pt idx="0">
                  <c:v>179</c:v>
                </c:pt>
                <c:pt idx="1">
                  <c:v>149</c:v>
                </c:pt>
                <c:pt idx="2">
                  <c:v>152</c:v>
                </c:pt>
                <c:pt idx="3">
                  <c:v>184</c:v>
                </c:pt>
                <c:pt idx="4">
                  <c:v>187</c:v>
                </c:pt>
                <c:pt idx="5">
                  <c:v>189</c:v>
                </c:pt>
                <c:pt idx="6">
                  <c:v>174</c:v>
                </c:pt>
                <c:pt idx="7">
                  <c:v>182</c:v>
                </c:pt>
                <c:pt idx="8">
                  <c:v>187</c:v>
                </c:pt>
                <c:pt idx="9">
                  <c:v>181</c:v>
                </c:pt>
                <c:pt idx="10">
                  <c:v>219</c:v>
                </c:pt>
                <c:pt idx="11">
                  <c:v>167</c:v>
                </c:pt>
                <c:pt idx="12">
                  <c:v>150</c:v>
                </c:pt>
                <c:pt idx="13">
                  <c:v>120</c:v>
                </c:pt>
                <c:pt idx="14">
                  <c:v>104</c:v>
                </c:pt>
                <c:pt idx="15">
                  <c:v>86</c:v>
                </c:pt>
                <c:pt idx="16">
                  <c:v>74</c:v>
                </c:pt>
                <c:pt idx="17">
                  <c:v>57</c:v>
                </c:pt>
                <c:pt idx="18">
                  <c:v>85</c:v>
                </c:pt>
                <c:pt idx="19">
                  <c:v>65</c:v>
                </c:pt>
                <c:pt idx="20">
                  <c:v>73</c:v>
                </c:pt>
                <c:pt idx="21">
                  <c:v>66</c:v>
                </c:pt>
                <c:pt idx="22">
                  <c:v>55</c:v>
                </c:pt>
                <c:pt idx="23">
                  <c:v>65</c:v>
                </c:pt>
                <c:pt idx="24">
                  <c:v>68</c:v>
                </c:pt>
                <c:pt idx="25">
                  <c:v>64</c:v>
                </c:pt>
                <c:pt idx="26">
                  <c:v>43</c:v>
                </c:pt>
                <c:pt idx="27">
                  <c:v>70</c:v>
                </c:pt>
                <c:pt idx="28">
                  <c:v>81</c:v>
                </c:pt>
                <c:pt idx="29">
                  <c:v>44</c:v>
                </c:pt>
                <c:pt idx="30">
                  <c:v>48</c:v>
                </c:pt>
                <c:pt idx="31">
                  <c:v>51</c:v>
                </c:pt>
                <c:pt idx="32">
                  <c:v>49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'980040'!$B$740:$B$772</c:f>
              <c:numCache>
                <c:formatCode>General</c:formatCode>
                <c:ptCount val="33"/>
                <c:pt idx="0">
                  <c:v>-167.71</c:v>
                </c:pt>
                <c:pt idx="1">
                  <c:v>-167.79</c:v>
                </c:pt>
                <c:pt idx="2">
                  <c:v>-167.86</c:v>
                </c:pt>
                <c:pt idx="3">
                  <c:v>-167.92500000000001</c:v>
                </c:pt>
                <c:pt idx="4">
                  <c:v>-167.97499999999999</c:v>
                </c:pt>
                <c:pt idx="5">
                  <c:v>-168.04</c:v>
                </c:pt>
                <c:pt idx="6">
                  <c:v>-168.10499999999999</c:v>
                </c:pt>
                <c:pt idx="7">
                  <c:v>-168.17</c:v>
                </c:pt>
                <c:pt idx="8">
                  <c:v>-168.25</c:v>
                </c:pt>
                <c:pt idx="9">
                  <c:v>-168.315</c:v>
                </c:pt>
                <c:pt idx="10">
                  <c:v>-168.36500000000001</c:v>
                </c:pt>
                <c:pt idx="11">
                  <c:v>-168.435</c:v>
                </c:pt>
                <c:pt idx="12">
                  <c:v>-168.505</c:v>
                </c:pt>
                <c:pt idx="13">
                  <c:v>-168.565</c:v>
                </c:pt>
                <c:pt idx="14">
                  <c:v>-168.63499999999999</c:v>
                </c:pt>
                <c:pt idx="15">
                  <c:v>-168.70500000000001</c:v>
                </c:pt>
                <c:pt idx="16">
                  <c:v>-168.76499999999999</c:v>
                </c:pt>
                <c:pt idx="17">
                  <c:v>-168.82499999999999</c:v>
                </c:pt>
                <c:pt idx="18">
                  <c:v>-168.9</c:v>
                </c:pt>
                <c:pt idx="19">
                  <c:v>-168.96</c:v>
                </c:pt>
                <c:pt idx="20">
                  <c:v>-169.03</c:v>
                </c:pt>
                <c:pt idx="21">
                  <c:v>-169.09</c:v>
                </c:pt>
                <c:pt idx="22">
                  <c:v>-169.14500000000001</c:v>
                </c:pt>
                <c:pt idx="23">
                  <c:v>-169.22</c:v>
                </c:pt>
                <c:pt idx="24">
                  <c:v>-169.29</c:v>
                </c:pt>
                <c:pt idx="25">
                  <c:v>-169.345</c:v>
                </c:pt>
                <c:pt idx="26">
                  <c:v>-169.42</c:v>
                </c:pt>
                <c:pt idx="27">
                  <c:v>-169.48500000000001</c:v>
                </c:pt>
                <c:pt idx="28">
                  <c:v>-169.54499999999999</c:v>
                </c:pt>
                <c:pt idx="29">
                  <c:v>-169.6</c:v>
                </c:pt>
                <c:pt idx="30">
                  <c:v>-169.66499999999999</c:v>
                </c:pt>
                <c:pt idx="31">
                  <c:v>-169.74</c:v>
                </c:pt>
                <c:pt idx="32">
                  <c:v>-169.80500000000001</c:v>
                </c:pt>
              </c:numCache>
            </c:numRef>
          </c:xVal>
          <c:yVal>
            <c:numRef>
              <c:f>'980040'!$F$740:$F$772</c:f>
              <c:numCache>
                <c:formatCode>General</c:formatCode>
                <c:ptCount val="33"/>
                <c:pt idx="0">
                  <c:v>177.85693093638454</c:v>
                </c:pt>
                <c:pt idx="1">
                  <c:v>177.85693093638454</c:v>
                </c:pt>
                <c:pt idx="2">
                  <c:v>177.85693093638454</c:v>
                </c:pt>
                <c:pt idx="3">
                  <c:v>177.85693093638454</c:v>
                </c:pt>
                <c:pt idx="4">
                  <c:v>177.85693093638454</c:v>
                </c:pt>
                <c:pt idx="5">
                  <c:v>177.85693093638454</c:v>
                </c:pt>
                <c:pt idx="6">
                  <c:v>177.85693093638454</c:v>
                </c:pt>
                <c:pt idx="7">
                  <c:v>177.85693093638454</c:v>
                </c:pt>
                <c:pt idx="8">
                  <c:v>177.85693093638454</c:v>
                </c:pt>
                <c:pt idx="9">
                  <c:v>177.85693093638454</c:v>
                </c:pt>
                <c:pt idx="10">
                  <c:v>175.9846823623019</c:v>
                </c:pt>
                <c:pt idx="11">
                  <c:v>167.07255061943928</c:v>
                </c:pt>
                <c:pt idx="12">
                  <c:v>150.820937846563</c:v>
                </c:pt>
                <c:pt idx="13">
                  <c:v>131.04935628265514</c:v>
                </c:pt>
                <c:pt idx="14">
                  <c:v>103.39355060470004</c:v>
                </c:pt>
                <c:pt idx="15">
                  <c:v>81.595947012077943</c:v>
                </c:pt>
                <c:pt idx="16">
                  <c:v>68.753914548425016</c:v>
                </c:pt>
                <c:pt idx="17">
                  <c:v>61.304153861919083</c:v>
                </c:pt>
                <c:pt idx="18">
                  <c:v>59.208845089165784</c:v>
                </c:pt>
                <c:pt idx="19">
                  <c:v>59.208845089165784</c:v>
                </c:pt>
                <c:pt idx="20">
                  <c:v>59.208845089165784</c:v>
                </c:pt>
                <c:pt idx="21">
                  <c:v>59.208845089165784</c:v>
                </c:pt>
                <c:pt idx="22">
                  <c:v>59.208845089165784</c:v>
                </c:pt>
                <c:pt idx="23">
                  <c:v>59.208845089165784</c:v>
                </c:pt>
                <c:pt idx="24">
                  <c:v>59.208845089165784</c:v>
                </c:pt>
                <c:pt idx="25">
                  <c:v>59.208845089165784</c:v>
                </c:pt>
                <c:pt idx="26">
                  <c:v>59.208845089165784</c:v>
                </c:pt>
                <c:pt idx="27">
                  <c:v>59.208845089165784</c:v>
                </c:pt>
                <c:pt idx="28">
                  <c:v>59.208845089165784</c:v>
                </c:pt>
                <c:pt idx="29">
                  <c:v>59.208845089165784</c:v>
                </c:pt>
                <c:pt idx="30">
                  <c:v>59.208845089165784</c:v>
                </c:pt>
                <c:pt idx="31">
                  <c:v>59.208845089165784</c:v>
                </c:pt>
                <c:pt idx="32">
                  <c:v>59.208845089165784</c:v>
                </c:pt>
              </c:numCache>
            </c:numRef>
          </c:yVal>
        </c:ser>
        <c:axId val="208638336"/>
        <c:axId val="208639872"/>
      </c:scatterChart>
      <c:valAx>
        <c:axId val="208638336"/>
        <c:scaling>
          <c:orientation val="minMax"/>
        </c:scaling>
        <c:axPos val="b"/>
        <c:numFmt formatCode="General" sourceLinked="1"/>
        <c:tickLblPos val="nextTo"/>
        <c:crossAx val="208639872"/>
        <c:crosses val="autoZero"/>
        <c:crossBetween val="midCat"/>
      </c:valAx>
      <c:valAx>
        <c:axId val="208639872"/>
        <c:scaling>
          <c:orientation val="minMax"/>
        </c:scaling>
        <c:axPos val="l"/>
        <c:majorGridlines/>
        <c:numFmt formatCode="General" sourceLinked="1"/>
        <c:tickLblPos val="nextTo"/>
        <c:crossAx val="208638336"/>
        <c:crosses val="autoZero"/>
        <c:crossBetween val="midCat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'980040'!$B$790:$B$822</c:f>
              <c:numCache>
                <c:formatCode>General</c:formatCode>
                <c:ptCount val="33"/>
                <c:pt idx="0">
                  <c:v>-167.745</c:v>
                </c:pt>
                <c:pt idx="1">
                  <c:v>-167.83</c:v>
                </c:pt>
                <c:pt idx="2">
                  <c:v>-167.89</c:v>
                </c:pt>
                <c:pt idx="3">
                  <c:v>-167.95</c:v>
                </c:pt>
                <c:pt idx="4">
                  <c:v>-168.02</c:v>
                </c:pt>
                <c:pt idx="5">
                  <c:v>-168.08</c:v>
                </c:pt>
                <c:pt idx="6">
                  <c:v>-168.15</c:v>
                </c:pt>
                <c:pt idx="7">
                  <c:v>-168.21</c:v>
                </c:pt>
                <c:pt idx="8">
                  <c:v>-168.28</c:v>
                </c:pt>
                <c:pt idx="9">
                  <c:v>-168.34</c:v>
                </c:pt>
                <c:pt idx="10">
                  <c:v>-168.41</c:v>
                </c:pt>
                <c:pt idx="11">
                  <c:v>-168.47</c:v>
                </c:pt>
                <c:pt idx="12">
                  <c:v>-168.54499999999999</c:v>
                </c:pt>
                <c:pt idx="13">
                  <c:v>-168.61</c:v>
                </c:pt>
                <c:pt idx="14">
                  <c:v>-168.67</c:v>
                </c:pt>
                <c:pt idx="15">
                  <c:v>-168.74</c:v>
                </c:pt>
                <c:pt idx="16">
                  <c:v>-168.79</c:v>
                </c:pt>
                <c:pt idx="17">
                  <c:v>-168.86500000000001</c:v>
                </c:pt>
                <c:pt idx="18">
                  <c:v>-168.92500000000001</c:v>
                </c:pt>
                <c:pt idx="19">
                  <c:v>-169</c:v>
                </c:pt>
                <c:pt idx="20">
                  <c:v>-169.06</c:v>
                </c:pt>
                <c:pt idx="21">
                  <c:v>-169.125</c:v>
                </c:pt>
                <c:pt idx="22">
                  <c:v>-169.18</c:v>
                </c:pt>
                <c:pt idx="23">
                  <c:v>-169.255</c:v>
                </c:pt>
                <c:pt idx="24">
                  <c:v>-169.31</c:v>
                </c:pt>
                <c:pt idx="25">
                  <c:v>-169.38499999999999</c:v>
                </c:pt>
                <c:pt idx="26">
                  <c:v>-169.45500000000001</c:v>
                </c:pt>
                <c:pt idx="27">
                  <c:v>-169.51499999999999</c:v>
                </c:pt>
                <c:pt idx="28">
                  <c:v>-169.58500000000001</c:v>
                </c:pt>
                <c:pt idx="29">
                  <c:v>-169.64</c:v>
                </c:pt>
                <c:pt idx="30">
                  <c:v>-169.715</c:v>
                </c:pt>
                <c:pt idx="31">
                  <c:v>-169.78</c:v>
                </c:pt>
                <c:pt idx="32">
                  <c:v>-169.845</c:v>
                </c:pt>
              </c:numCache>
            </c:numRef>
          </c:xVal>
          <c:yVal>
            <c:numRef>
              <c:f>'980040'!$E$790:$E$822</c:f>
              <c:numCache>
                <c:formatCode>General</c:formatCode>
                <c:ptCount val="33"/>
                <c:pt idx="0">
                  <c:v>173</c:v>
                </c:pt>
                <c:pt idx="1">
                  <c:v>159</c:v>
                </c:pt>
                <c:pt idx="2">
                  <c:v>190</c:v>
                </c:pt>
                <c:pt idx="3">
                  <c:v>181</c:v>
                </c:pt>
                <c:pt idx="4">
                  <c:v>169</c:v>
                </c:pt>
                <c:pt idx="5">
                  <c:v>186</c:v>
                </c:pt>
                <c:pt idx="6">
                  <c:v>178</c:v>
                </c:pt>
                <c:pt idx="7">
                  <c:v>187</c:v>
                </c:pt>
                <c:pt idx="8">
                  <c:v>160</c:v>
                </c:pt>
                <c:pt idx="9">
                  <c:v>154</c:v>
                </c:pt>
                <c:pt idx="10">
                  <c:v>146</c:v>
                </c:pt>
                <c:pt idx="11">
                  <c:v>182</c:v>
                </c:pt>
                <c:pt idx="12">
                  <c:v>178</c:v>
                </c:pt>
                <c:pt idx="13">
                  <c:v>199</c:v>
                </c:pt>
                <c:pt idx="14">
                  <c:v>182</c:v>
                </c:pt>
                <c:pt idx="15">
                  <c:v>133</c:v>
                </c:pt>
                <c:pt idx="16">
                  <c:v>124</c:v>
                </c:pt>
                <c:pt idx="17">
                  <c:v>74</c:v>
                </c:pt>
                <c:pt idx="18">
                  <c:v>56</c:v>
                </c:pt>
                <c:pt idx="19">
                  <c:v>70</c:v>
                </c:pt>
                <c:pt idx="20">
                  <c:v>52</c:v>
                </c:pt>
                <c:pt idx="21">
                  <c:v>54</c:v>
                </c:pt>
                <c:pt idx="22">
                  <c:v>68</c:v>
                </c:pt>
                <c:pt idx="23">
                  <c:v>62</c:v>
                </c:pt>
                <c:pt idx="24">
                  <c:v>71</c:v>
                </c:pt>
                <c:pt idx="25">
                  <c:v>63</c:v>
                </c:pt>
                <c:pt idx="26">
                  <c:v>69</c:v>
                </c:pt>
                <c:pt idx="27">
                  <c:v>68</c:v>
                </c:pt>
                <c:pt idx="28">
                  <c:v>55</c:v>
                </c:pt>
                <c:pt idx="29">
                  <c:v>57</c:v>
                </c:pt>
                <c:pt idx="30">
                  <c:v>61</c:v>
                </c:pt>
                <c:pt idx="31">
                  <c:v>67</c:v>
                </c:pt>
                <c:pt idx="32">
                  <c:v>57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'980040'!$B$790:$B$822</c:f>
              <c:numCache>
                <c:formatCode>General</c:formatCode>
                <c:ptCount val="33"/>
                <c:pt idx="0">
                  <c:v>-167.745</c:v>
                </c:pt>
                <c:pt idx="1">
                  <c:v>-167.83</c:v>
                </c:pt>
                <c:pt idx="2">
                  <c:v>-167.89</c:v>
                </c:pt>
                <c:pt idx="3">
                  <c:v>-167.95</c:v>
                </c:pt>
                <c:pt idx="4">
                  <c:v>-168.02</c:v>
                </c:pt>
                <c:pt idx="5">
                  <c:v>-168.08</c:v>
                </c:pt>
                <c:pt idx="6">
                  <c:v>-168.15</c:v>
                </c:pt>
                <c:pt idx="7">
                  <c:v>-168.21</c:v>
                </c:pt>
                <c:pt idx="8">
                  <c:v>-168.28</c:v>
                </c:pt>
                <c:pt idx="9">
                  <c:v>-168.34</c:v>
                </c:pt>
                <c:pt idx="10">
                  <c:v>-168.41</c:v>
                </c:pt>
                <c:pt idx="11">
                  <c:v>-168.47</c:v>
                </c:pt>
                <c:pt idx="12">
                  <c:v>-168.54499999999999</c:v>
                </c:pt>
                <c:pt idx="13">
                  <c:v>-168.61</c:v>
                </c:pt>
                <c:pt idx="14">
                  <c:v>-168.67</c:v>
                </c:pt>
                <c:pt idx="15">
                  <c:v>-168.74</c:v>
                </c:pt>
                <c:pt idx="16">
                  <c:v>-168.79</c:v>
                </c:pt>
                <c:pt idx="17">
                  <c:v>-168.86500000000001</c:v>
                </c:pt>
                <c:pt idx="18">
                  <c:v>-168.92500000000001</c:v>
                </c:pt>
                <c:pt idx="19">
                  <c:v>-169</c:v>
                </c:pt>
                <c:pt idx="20">
                  <c:v>-169.06</c:v>
                </c:pt>
                <c:pt idx="21">
                  <c:v>-169.125</c:v>
                </c:pt>
                <c:pt idx="22">
                  <c:v>-169.18</c:v>
                </c:pt>
                <c:pt idx="23">
                  <c:v>-169.255</c:v>
                </c:pt>
                <c:pt idx="24">
                  <c:v>-169.31</c:v>
                </c:pt>
                <c:pt idx="25">
                  <c:v>-169.38499999999999</c:v>
                </c:pt>
                <c:pt idx="26">
                  <c:v>-169.45500000000001</c:v>
                </c:pt>
                <c:pt idx="27">
                  <c:v>-169.51499999999999</c:v>
                </c:pt>
                <c:pt idx="28">
                  <c:v>-169.58500000000001</c:v>
                </c:pt>
                <c:pt idx="29">
                  <c:v>-169.64</c:v>
                </c:pt>
                <c:pt idx="30">
                  <c:v>-169.715</c:v>
                </c:pt>
                <c:pt idx="31">
                  <c:v>-169.78</c:v>
                </c:pt>
                <c:pt idx="32">
                  <c:v>-169.845</c:v>
                </c:pt>
              </c:numCache>
            </c:numRef>
          </c:xVal>
          <c:yVal>
            <c:numRef>
              <c:f>'980040'!$F$790:$F$822</c:f>
              <c:numCache>
                <c:formatCode>General</c:formatCode>
                <c:ptCount val="33"/>
                <c:pt idx="0">
                  <c:v>173.3913177480905</c:v>
                </c:pt>
                <c:pt idx="1">
                  <c:v>173.3913177480905</c:v>
                </c:pt>
                <c:pt idx="2">
                  <c:v>173.3913177480905</c:v>
                </c:pt>
                <c:pt idx="3">
                  <c:v>173.3913177480905</c:v>
                </c:pt>
                <c:pt idx="4">
                  <c:v>173.3913177480905</c:v>
                </c:pt>
                <c:pt idx="5">
                  <c:v>173.3913177480905</c:v>
                </c:pt>
                <c:pt idx="6">
                  <c:v>173.3913177480905</c:v>
                </c:pt>
                <c:pt idx="7">
                  <c:v>173.3913177480905</c:v>
                </c:pt>
                <c:pt idx="8">
                  <c:v>173.3913177480905</c:v>
                </c:pt>
                <c:pt idx="9">
                  <c:v>173.3913177480905</c:v>
                </c:pt>
                <c:pt idx="10">
                  <c:v>173.3913177480905</c:v>
                </c:pt>
                <c:pt idx="11">
                  <c:v>173.3913177480905</c:v>
                </c:pt>
                <c:pt idx="12">
                  <c:v>173.3913177480905</c:v>
                </c:pt>
                <c:pt idx="13">
                  <c:v>173.3913177480905</c:v>
                </c:pt>
                <c:pt idx="14">
                  <c:v>170.31033771846771</c:v>
                </c:pt>
                <c:pt idx="15">
                  <c:v>146.50382657909716</c:v>
                </c:pt>
                <c:pt idx="16">
                  <c:v>115.13814190503071</c:v>
                </c:pt>
                <c:pt idx="17">
                  <c:v>74.73662152329149</c:v>
                </c:pt>
                <c:pt idx="18">
                  <c:v>61.863991554641373</c:v>
                </c:pt>
                <c:pt idx="19">
                  <c:v>61.346775952005203</c:v>
                </c:pt>
                <c:pt idx="20">
                  <c:v>61.346775952005203</c:v>
                </c:pt>
                <c:pt idx="21">
                  <c:v>61.346775952005203</c:v>
                </c:pt>
                <c:pt idx="22">
                  <c:v>61.346775952005203</c:v>
                </c:pt>
                <c:pt idx="23">
                  <c:v>61.346775952005203</c:v>
                </c:pt>
                <c:pt idx="24">
                  <c:v>61.346775952005203</c:v>
                </c:pt>
                <c:pt idx="25">
                  <c:v>61.346775952005203</c:v>
                </c:pt>
                <c:pt idx="26">
                  <c:v>61.346775952005203</c:v>
                </c:pt>
                <c:pt idx="27">
                  <c:v>61.346775952005203</c:v>
                </c:pt>
                <c:pt idx="28">
                  <c:v>61.346775952005203</c:v>
                </c:pt>
                <c:pt idx="29">
                  <c:v>61.346775952005203</c:v>
                </c:pt>
                <c:pt idx="30">
                  <c:v>61.346775952005203</c:v>
                </c:pt>
                <c:pt idx="31">
                  <c:v>61.346775952005203</c:v>
                </c:pt>
                <c:pt idx="32">
                  <c:v>61.346775952005203</c:v>
                </c:pt>
              </c:numCache>
            </c:numRef>
          </c:yVal>
        </c:ser>
        <c:axId val="208663680"/>
        <c:axId val="208665216"/>
      </c:scatterChart>
      <c:valAx>
        <c:axId val="208663680"/>
        <c:scaling>
          <c:orientation val="minMax"/>
        </c:scaling>
        <c:axPos val="b"/>
        <c:numFmt formatCode="General" sourceLinked="1"/>
        <c:tickLblPos val="nextTo"/>
        <c:crossAx val="208665216"/>
        <c:crosses val="autoZero"/>
        <c:crossBetween val="midCat"/>
      </c:valAx>
      <c:valAx>
        <c:axId val="208665216"/>
        <c:scaling>
          <c:orientation val="minMax"/>
        </c:scaling>
        <c:axPos val="l"/>
        <c:majorGridlines/>
        <c:numFmt formatCode="General" sourceLinked="1"/>
        <c:tickLblPos val="nextTo"/>
        <c:crossAx val="208663680"/>
        <c:crosses val="autoZero"/>
        <c:crossBetween val="midCat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'980040'!$B$840:$B$872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-167.86</c:v>
                </c:pt>
                <c:pt idx="3">
                  <c:v>-167.93</c:v>
                </c:pt>
                <c:pt idx="4">
                  <c:v>-168</c:v>
                </c:pt>
                <c:pt idx="5">
                  <c:v>-168.06</c:v>
                </c:pt>
                <c:pt idx="6">
                  <c:v>-168.125</c:v>
                </c:pt>
                <c:pt idx="7">
                  <c:v>-168.19</c:v>
                </c:pt>
                <c:pt idx="8">
                  <c:v>-168.255</c:v>
                </c:pt>
                <c:pt idx="9">
                  <c:v>-168.32</c:v>
                </c:pt>
                <c:pt idx="10">
                  <c:v>-168.39</c:v>
                </c:pt>
                <c:pt idx="11">
                  <c:v>-168.45500000000001</c:v>
                </c:pt>
                <c:pt idx="12">
                  <c:v>-168.52</c:v>
                </c:pt>
                <c:pt idx="13">
                  <c:v>-168.58500000000001</c:v>
                </c:pt>
                <c:pt idx="14">
                  <c:v>-168.64500000000001</c:v>
                </c:pt>
                <c:pt idx="15">
                  <c:v>-168.715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-169.035</c:v>
                </c:pt>
                <c:pt idx="21">
                  <c:v>-169.10499999999999</c:v>
                </c:pt>
                <c:pt idx="22">
                  <c:v>-169.16499999999999</c:v>
                </c:pt>
                <c:pt idx="23">
                  <c:v>-169.23</c:v>
                </c:pt>
                <c:pt idx="24">
                  <c:v>-169.3</c:v>
                </c:pt>
                <c:pt idx="25">
                  <c:v>-169.36</c:v>
                </c:pt>
                <c:pt idx="26">
                  <c:v>-169.43</c:v>
                </c:pt>
                <c:pt idx="27">
                  <c:v>-169.49</c:v>
                </c:pt>
                <c:pt idx="28">
                  <c:v>-169.56</c:v>
                </c:pt>
                <c:pt idx="29">
                  <c:v>-169.625</c:v>
                </c:pt>
                <c:pt idx="30">
                  <c:v>-169.69</c:v>
                </c:pt>
                <c:pt idx="31">
                  <c:v>-169.755</c:v>
                </c:pt>
                <c:pt idx="32">
                  <c:v>-169.82</c:v>
                </c:pt>
              </c:numCache>
            </c:numRef>
          </c:xVal>
          <c:yVal>
            <c:numRef>
              <c:f>'980040'!$E$840:$E$872</c:f>
              <c:numCache>
                <c:formatCode>General</c:formatCode>
                <c:ptCount val="33"/>
                <c:pt idx="0">
                  <c:v>161</c:v>
                </c:pt>
                <c:pt idx="1">
                  <c:v>161</c:v>
                </c:pt>
                <c:pt idx="2">
                  <c:v>164</c:v>
                </c:pt>
                <c:pt idx="3">
                  <c:v>171</c:v>
                </c:pt>
                <c:pt idx="4">
                  <c:v>150</c:v>
                </c:pt>
                <c:pt idx="5">
                  <c:v>146</c:v>
                </c:pt>
                <c:pt idx="6">
                  <c:v>159</c:v>
                </c:pt>
                <c:pt idx="7">
                  <c:v>162</c:v>
                </c:pt>
                <c:pt idx="8">
                  <c:v>168</c:v>
                </c:pt>
                <c:pt idx="9">
                  <c:v>202</c:v>
                </c:pt>
                <c:pt idx="10">
                  <c:v>200</c:v>
                </c:pt>
                <c:pt idx="11">
                  <c:v>171</c:v>
                </c:pt>
                <c:pt idx="12">
                  <c:v>169</c:v>
                </c:pt>
                <c:pt idx="13">
                  <c:v>116</c:v>
                </c:pt>
                <c:pt idx="14">
                  <c:v>99</c:v>
                </c:pt>
                <c:pt idx="15">
                  <c:v>74</c:v>
                </c:pt>
                <c:pt idx="16">
                  <c:v>72</c:v>
                </c:pt>
                <c:pt idx="17">
                  <c:v>60</c:v>
                </c:pt>
                <c:pt idx="18">
                  <c:v>73</c:v>
                </c:pt>
                <c:pt idx="19">
                  <c:v>69</c:v>
                </c:pt>
                <c:pt idx="20">
                  <c:v>51</c:v>
                </c:pt>
                <c:pt idx="21">
                  <c:v>57</c:v>
                </c:pt>
                <c:pt idx="22">
                  <c:v>53</c:v>
                </c:pt>
                <c:pt idx="23">
                  <c:v>51</c:v>
                </c:pt>
                <c:pt idx="24">
                  <c:v>64</c:v>
                </c:pt>
                <c:pt idx="25">
                  <c:v>50</c:v>
                </c:pt>
                <c:pt idx="26">
                  <c:v>64</c:v>
                </c:pt>
                <c:pt idx="27">
                  <c:v>54</c:v>
                </c:pt>
                <c:pt idx="28">
                  <c:v>63</c:v>
                </c:pt>
                <c:pt idx="29">
                  <c:v>63</c:v>
                </c:pt>
                <c:pt idx="30">
                  <c:v>53</c:v>
                </c:pt>
                <c:pt idx="31">
                  <c:v>61</c:v>
                </c:pt>
                <c:pt idx="32">
                  <c:v>55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'980040'!$B$840:$B$872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-167.86</c:v>
                </c:pt>
                <c:pt idx="3">
                  <c:v>-167.93</c:v>
                </c:pt>
                <c:pt idx="4">
                  <c:v>-168</c:v>
                </c:pt>
                <c:pt idx="5">
                  <c:v>-168.06</c:v>
                </c:pt>
                <c:pt idx="6">
                  <c:v>-168.125</c:v>
                </c:pt>
                <c:pt idx="7">
                  <c:v>-168.19</c:v>
                </c:pt>
                <c:pt idx="8">
                  <c:v>-168.255</c:v>
                </c:pt>
                <c:pt idx="9">
                  <c:v>-168.32</c:v>
                </c:pt>
                <c:pt idx="10">
                  <c:v>-168.39</c:v>
                </c:pt>
                <c:pt idx="11">
                  <c:v>-168.45500000000001</c:v>
                </c:pt>
                <c:pt idx="12">
                  <c:v>-168.52</c:v>
                </c:pt>
                <c:pt idx="13">
                  <c:v>-168.58500000000001</c:v>
                </c:pt>
                <c:pt idx="14">
                  <c:v>-168.64500000000001</c:v>
                </c:pt>
                <c:pt idx="15">
                  <c:v>-168.715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-169.035</c:v>
                </c:pt>
                <c:pt idx="21">
                  <c:v>-169.10499999999999</c:v>
                </c:pt>
                <c:pt idx="22">
                  <c:v>-169.16499999999999</c:v>
                </c:pt>
                <c:pt idx="23">
                  <c:v>-169.23</c:v>
                </c:pt>
                <c:pt idx="24">
                  <c:v>-169.3</c:v>
                </c:pt>
                <c:pt idx="25">
                  <c:v>-169.36</c:v>
                </c:pt>
                <c:pt idx="26">
                  <c:v>-169.43</c:v>
                </c:pt>
                <c:pt idx="27">
                  <c:v>-169.49</c:v>
                </c:pt>
                <c:pt idx="28">
                  <c:v>-169.56</c:v>
                </c:pt>
                <c:pt idx="29">
                  <c:v>-169.625</c:v>
                </c:pt>
                <c:pt idx="30">
                  <c:v>-169.69</c:v>
                </c:pt>
                <c:pt idx="31">
                  <c:v>-169.755</c:v>
                </c:pt>
                <c:pt idx="32">
                  <c:v>-169.82</c:v>
                </c:pt>
              </c:numCache>
            </c:numRef>
          </c:xVal>
          <c:yVal>
            <c:numRef>
              <c:f>'980040'!$F$840:$F$872</c:f>
              <c:numCache>
                <c:formatCode>General</c:formatCode>
                <c:ptCount val="33"/>
                <c:pt idx="0">
                  <c:v>167.02591481999343</c:v>
                </c:pt>
                <c:pt idx="1">
                  <c:v>167.02591481999343</c:v>
                </c:pt>
                <c:pt idx="2">
                  <c:v>167.02591481999343</c:v>
                </c:pt>
                <c:pt idx="3">
                  <c:v>167.02591481999343</c:v>
                </c:pt>
                <c:pt idx="4">
                  <c:v>167.02591481999343</c:v>
                </c:pt>
                <c:pt idx="5">
                  <c:v>167.02591481999343</c:v>
                </c:pt>
                <c:pt idx="6">
                  <c:v>167.02591481999343</c:v>
                </c:pt>
                <c:pt idx="7">
                  <c:v>167.02591481999343</c:v>
                </c:pt>
                <c:pt idx="8">
                  <c:v>167.02591481999343</c:v>
                </c:pt>
                <c:pt idx="9">
                  <c:v>167.02591481999343</c:v>
                </c:pt>
                <c:pt idx="10">
                  <c:v>167.02591481999343</c:v>
                </c:pt>
                <c:pt idx="11">
                  <c:v>163.63939463226447</c:v>
                </c:pt>
                <c:pt idx="12">
                  <c:v>150.67390513233804</c:v>
                </c:pt>
                <c:pt idx="13">
                  <c:v>127.99748721702056</c:v>
                </c:pt>
                <c:pt idx="14">
                  <c:v>100.11245002377771</c:v>
                </c:pt>
                <c:pt idx="15">
                  <c:v>75.104277788820539</c:v>
                </c:pt>
                <c:pt idx="16">
                  <c:v>61.966829232781095</c:v>
                </c:pt>
                <c:pt idx="17">
                  <c:v>58.435175933931603</c:v>
                </c:pt>
                <c:pt idx="18">
                  <c:v>58.435175933931603</c:v>
                </c:pt>
                <c:pt idx="19">
                  <c:v>58.435175933931603</c:v>
                </c:pt>
                <c:pt idx="20">
                  <c:v>58.435175933931603</c:v>
                </c:pt>
                <c:pt idx="21">
                  <c:v>58.435175933931603</c:v>
                </c:pt>
                <c:pt idx="22">
                  <c:v>58.435175933931603</c:v>
                </c:pt>
                <c:pt idx="23">
                  <c:v>58.435175933931603</c:v>
                </c:pt>
                <c:pt idx="24">
                  <c:v>58.435175933931603</c:v>
                </c:pt>
                <c:pt idx="25">
                  <c:v>58.435175933931603</c:v>
                </c:pt>
                <c:pt idx="26">
                  <c:v>58.435175933931603</c:v>
                </c:pt>
                <c:pt idx="27">
                  <c:v>58.435175933931603</c:v>
                </c:pt>
                <c:pt idx="28">
                  <c:v>58.435175933931603</c:v>
                </c:pt>
                <c:pt idx="29">
                  <c:v>58.435175933931603</c:v>
                </c:pt>
                <c:pt idx="30">
                  <c:v>58.435175933931603</c:v>
                </c:pt>
                <c:pt idx="31">
                  <c:v>58.435175933931603</c:v>
                </c:pt>
                <c:pt idx="32">
                  <c:v>58.435175933931603</c:v>
                </c:pt>
              </c:numCache>
            </c:numRef>
          </c:yVal>
        </c:ser>
        <c:axId val="208820480"/>
        <c:axId val="208830464"/>
      </c:scatterChart>
      <c:valAx>
        <c:axId val="208820480"/>
        <c:scaling>
          <c:orientation val="minMax"/>
        </c:scaling>
        <c:axPos val="b"/>
        <c:numFmt formatCode="General" sourceLinked="1"/>
        <c:tickLblPos val="nextTo"/>
        <c:crossAx val="208830464"/>
        <c:crosses val="autoZero"/>
        <c:crossBetween val="midCat"/>
      </c:valAx>
      <c:valAx>
        <c:axId val="208830464"/>
        <c:scaling>
          <c:orientation val="minMax"/>
        </c:scaling>
        <c:axPos val="l"/>
        <c:majorGridlines/>
        <c:numFmt formatCode="General" sourceLinked="1"/>
        <c:tickLblPos val="nextTo"/>
        <c:crossAx val="208820480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'980040'!$B$890:$B$922</c:f>
              <c:numCache>
                <c:formatCode>General</c:formatCode>
                <c:ptCount val="33"/>
                <c:pt idx="0">
                  <c:v>-169.23</c:v>
                </c:pt>
                <c:pt idx="1">
                  <c:v>-169.30500000000001</c:v>
                </c:pt>
                <c:pt idx="2">
                  <c:v>-169.375</c:v>
                </c:pt>
                <c:pt idx="3">
                  <c:v>-169.44499999999999</c:v>
                </c:pt>
                <c:pt idx="4">
                  <c:v>-169.505</c:v>
                </c:pt>
                <c:pt idx="5">
                  <c:v>-169.57</c:v>
                </c:pt>
                <c:pt idx="6">
                  <c:v>-169.64</c:v>
                </c:pt>
                <c:pt idx="7">
                  <c:v>-169.70500000000001</c:v>
                </c:pt>
                <c:pt idx="8">
                  <c:v>-169.77</c:v>
                </c:pt>
                <c:pt idx="9">
                  <c:v>-169.83500000000001</c:v>
                </c:pt>
                <c:pt idx="10">
                  <c:v>-169.9</c:v>
                </c:pt>
                <c:pt idx="11">
                  <c:v>-169.965</c:v>
                </c:pt>
                <c:pt idx="12">
                  <c:v>-170.03</c:v>
                </c:pt>
                <c:pt idx="13">
                  <c:v>-170.09</c:v>
                </c:pt>
                <c:pt idx="14">
                  <c:v>-170.16</c:v>
                </c:pt>
                <c:pt idx="15">
                  <c:v>-170.22499999999999</c:v>
                </c:pt>
                <c:pt idx="16">
                  <c:v>-170.28</c:v>
                </c:pt>
                <c:pt idx="17">
                  <c:v>-170.34</c:v>
                </c:pt>
                <c:pt idx="18">
                  <c:v>-170.41499999999999</c:v>
                </c:pt>
                <c:pt idx="19">
                  <c:v>-170.49</c:v>
                </c:pt>
                <c:pt idx="20">
                  <c:v>-170.54499999999999</c:v>
                </c:pt>
                <c:pt idx="21">
                  <c:v>-170.61500000000001</c:v>
                </c:pt>
                <c:pt idx="22">
                  <c:v>-170.68</c:v>
                </c:pt>
                <c:pt idx="23">
                  <c:v>-170.745</c:v>
                </c:pt>
                <c:pt idx="24">
                  <c:v>-170.81</c:v>
                </c:pt>
                <c:pt idx="25">
                  <c:v>-170.875</c:v>
                </c:pt>
                <c:pt idx="26">
                  <c:v>-170.94</c:v>
                </c:pt>
                <c:pt idx="27">
                  <c:v>-171.005</c:v>
                </c:pt>
                <c:pt idx="28">
                  <c:v>-171.065</c:v>
                </c:pt>
                <c:pt idx="29">
                  <c:v>-171.125</c:v>
                </c:pt>
                <c:pt idx="30">
                  <c:v>-171.2</c:v>
                </c:pt>
                <c:pt idx="31">
                  <c:v>-171.26499999999999</c:v>
                </c:pt>
                <c:pt idx="32">
                  <c:v>-171.32499999999999</c:v>
                </c:pt>
              </c:numCache>
            </c:numRef>
          </c:xVal>
          <c:yVal>
            <c:numRef>
              <c:f>'980040'!$E$890:$E$922</c:f>
              <c:numCache>
                <c:formatCode>General</c:formatCode>
                <c:ptCount val="33"/>
                <c:pt idx="0">
                  <c:v>250</c:v>
                </c:pt>
                <c:pt idx="1">
                  <c:v>262</c:v>
                </c:pt>
                <c:pt idx="2">
                  <c:v>306</c:v>
                </c:pt>
                <c:pt idx="3">
                  <c:v>277</c:v>
                </c:pt>
                <c:pt idx="4">
                  <c:v>308</c:v>
                </c:pt>
                <c:pt idx="5">
                  <c:v>283</c:v>
                </c:pt>
                <c:pt idx="6">
                  <c:v>313</c:v>
                </c:pt>
                <c:pt idx="7">
                  <c:v>278</c:v>
                </c:pt>
                <c:pt idx="8">
                  <c:v>318</c:v>
                </c:pt>
                <c:pt idx="9">
                  <c:v>319</c:v>
                </c:pt>
                <c:pt idx="10">
                  <c:v>332</c:v>
                </c:pt>
                <c:pt idx="11">
                  <c:v>337</c:v>
                </c:pt>
                <c:pt idx="12">
                  <c:v>314</c:v>
                </c:pt>
                <c:pt idx="13">
                  <c:v>322</c:v>
                </c:pt>
                <c:pt idx="14">
                  <c:v>286</c:v>
                </c:pt>
                <c:pt idx="15">
                  <c:v>256</c:v>
                </c:pt>
                <c:pt idx="16">
                  <c:v>227</c:v>
                </c:pt>
                <c:pt idx="17">
                  <c:v>200</c:v>
                </c:pt>
                <c:pt idx="18">
                  <c:v>196</c:v>
                </c:pt>
                <c:pt idx="19">
                  <c:v>162</c:v>
                </c:pt>
                <c:pt idx="20">
                  <c:v>207</c:v>
                </c:pt>
                <c:pt idx="21">
                  <c:v>178</c:v>
                </c:pt>
                <c:pt idx="22">
                  <c:v>177</c:v>
                </c:pt>
                <c:pt idx="23">
                  <c:v>177</c:v>
                </c:pt>
                <c:pt idx="24">
                  <c:v>154</c:v>
                </c:pt>
                <c:pt idx="25">
                  <c:v>204</c:v>
                </c:pt>
                <c:pt idx="26">
                  <c:v>180</c:v>
                </c:pt>
                <c:pt idx="27">
                  <c:v>199</c:v>
                </c:pt>
                <c:pt idx="28">
                  <c:v>165</c:v>
                </c:pt>
                <c:pt idx="29">
                  <c:v>185</c:v>
                </c:pt>
                <c:pt idx="30">
                  <c:v>165</c:v>
                </c:pt>
                <c:pt idx="31">
                  <c:v>174</c:v>
                </c:pt>
                <c:pt idx="32">
                  <c:v>179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'980040'!$B$890:$B$922</c:f>
              <c:numCache>
                <c:formatCode>General</c:formatCode>
                <c:ptCount val="33"/>
                <c:pt idx="0">
                  <c:v>-169.23</c:v>
                </c:pt>
                <c:pt idx="1">
                  <c:v>-169.30500000000001</c:v>
                </c:pt>
                <c:pt idx="2">
                  <c:v>-169.375</c:v>
                </c:pt>
                <c:pt idx="3">
                  <c:v>-169.44499999999999</c:v>
                </c:pt>
                <c:pt idx="4">
                  <c:v>-169.505</c:v>
                </c:pt>
                <c:pt idx="5">
                  <c:v>-169.57</c:v>
                </c:pt>
                <c:pt idx="6">
                  <c:v>-169.64</c:v>
                </c:pt>
                <c:pt idx="7">
                  <c:v>-169.70500000000001</c:v>
                </c:pt>
                <c:pt idx="8">
                  <c:v>-169.77</c:v>
                </c:pt>
                <c:pt idx="9">
                  <c:v>-169.83500000000001</c:v>
                </c:pt>
                <c:pt idx="10">
                  <c:v>-169.9</c:v>
                </c:pt>
                <c:pt idx="11">
                  <c:v>-169.965</c:v>
                </c:pt>
                <c:pt idx="12">
                  <c:v>-170.03</c:v>
                </c:pt>
                <c:pt idx="13">
                  <c:v>-170.09</c:v>
                </c:pt>
                <c:pt idx="14">
                  <c:v>-170.16</c:v>
                </c:pt>
                <c:pt idx="15">
                  <c:v>-170.22499999999999</c:v>
                </c:pt>
                <c:pt idx="16">
                  <c:v>-170.28</c:v>
                </c:pt>
                <c:pt idx="17">
                  <c:v>-170.34</c:v>
                </c:pt>
                <c:pt idx="18">
                  <c:v>-170.41499999999999</c:v>
                </c:pt>
                <c:pt idx="19">
                  <c:v>-170.49</c:v>
                </c:pt>
                <c:pt idx="20">
                  <c:v>-170.54499999999999</c:v>
                </c:pt>
                <c:pt idx="21">
                  <c:v>-170.61500000000001</c:v>
                </c:pt>
                <c:pt idx="22">
                  <c:v>-170.68</c:v>
                </c:pt>
                <c:pt idx="23">
                  <c:v>-170.745</c:v>
                </c:pt>
                <c:pt idx="24">
                  <c:v>-170.81</c:v>
                </c:pt>
                <c:pt idx="25">
                  <c:v>-170.875</c:v>
                </c:pt>
                <c:pt idx="26">
                  <c:v>-170.94</c:v>
                </c:pt>
                <c:pt idx="27">
                  <c:v>-171.005</c:v>
                </c:pt>
                <c:pt idx="28">
                  <c:v>-171.065</c:v>
                </c:pt>
                <c:pt idx="29">
                  <c:v>-171.125</c:v>
                </c:pt>
                <c:pt idx="30">
                  <c:v>-171.2</c:v>
                </c:pt>
                <c:pt idx="31">
                  <c:v>-171.26499999999999</c:v>
                </c:pt>
                <c:pt idx="32">
                  <c:v>-171.32499999999999</c:v>
                </c:pt>
              </c:numCache>
            </c:numRef>
          </c:xVal>
          <c:yVal>
            <c:numRef>
              <c:f>'980040'!$F$890:$F$922</c:f>
              <c:numCache>
                <c:formatCode>General</c:formatCode>
                <c:ptCount val="33"/>
                <c:pt idx="0">
                  <c:v>298.88523034650564</c:v>
                </c:pt>
                <c:pt idx="1">
                  <c:v>298.88523034650564</c:v>
                </c:pt>
                <c:pt idx="2">
                  <c:v>298.88523034650564</c:v>
                </c:pt>
                <c:pt idx="3">
                  <c:v>298.88523034650564</c:v>
                </c:pt>
                <c:pt idx="4">
                  <c:v>298.88523034650564</c:v>
                </c:pt>
                <c:pt idx="5">
                  <c:v>298.88523034650564</c:v>
                </c:pt>
                <c:pt idx="6">
                  <c:v>298.88523034650564</c:v>
                </c:pt>
                <c:pt idx="7">
                  <c:v>298.88523034650564</c:v>
                </c:pt>
                <c:pt idx="8">
                  <c:v>298.88523034650564</c:v>
                </c:pt>
                <c:pt idx="9">
                  <c:v>298.88523034650564</c:v>
                </c:pt>
                <c:pt idx="10">
                  <c:v>298.88523034650564</c:v>
                </c:pt>
                <c:pt idx="11">
                  <c:v>298.88523034650564</c:v>
                </c:pt>
                <c:pt idx="12">
                  <c:v>298.88523034650564</c:v>
                </c:pt>
                <c:pt idx="13">
                  <c:v>297.45900370249387</c:v>
                </c:pt>
                <c:pt idx="14">
                  <c:v>284.27957964397609</c:v>
                </c:pt>
                <c:pt idx="15">
                  <c:v>259.67830897290929</c:v>
                </c:pt>
                <c:pt idx="16">
                  <c:v>230.19261102878821</c:v>
                </c:pt>
                <c:pt idx="17">
                  <c:v>202.81666371049477</c:v>
                </c:pt>
                <c:pt idx="18">
                  <c:v>182.86199961490146</c:v>
                </c:pt>
                <c:pt idx="19">
                  <c:v>178.29712676873157</c:v>
                </c:pt>
                <c:pt idx="20">
                  <c:v>178.29712676873157</c:v>
                </c:pt>
                <c:pt idx="21">
                  <c:v>178.29712676873157</c:v>
                </c:pt>
                <c:pt idx="22">
                  <c:v>178.29712676873157</c:v>
                </c:pt>
                <c:pt idx="23">
                  <c:v>178.29712676873157</c:v>
                </c:pt>
                <c:pt idx="24">
                  <c:v>178.29712676873157</c:v>
                </c:pt>
                <c:pt idx="25">
                  <c:v>178.29712676873157</c:v>
                </c:pt>
                <c:pt idx="26">
                  <c:v>178.29712676873157</c:v>
                </c:pt>
                <c:pt idx="27">
                  <c:v>178.29712676873157</c:v>
                </c:pt>
                <c:pt idx="28">
                  <c:v>178.29712676873157</c:v>
                </c:pt>
                <c:pt idx="29">
                  <c:v>178.29712676873157</c:v>
                </c:pt>
                <c:pt idx="30">
                  <c:v>178.29712676873157</c:v>
                </c:pt>
                <c:pt idx="31">
                  <c:v>178.29712676873157</c:v>
                </c:pt>
                <c:pt idx="32">
                  <c:v>178.29712676873157</c:v>
                </c:pt>
              </c:numCache>
            </c:numRef>
          </c:yVal>
        </c:ser>
        <c:axId val="208842112"/>
        <c:axId val="208852096"/>
      </c:scatterChart>
      <c:valAx>
        <c:axId val="208842112"/>
        <c:scaling>
          <c:orientation val="minMax"/>
        </c:scaling>
        <c:axPos val="b"/>
        <c:numFmt formatCode="General" sourceLinked="1"/>
        <c:tickLblPos val="nextTo"/>
        <c:crossAx val="208852096"/>
        <c:crosses val="autoZero"/>
        <c:crossBetween val="midCat"/>
      </c:valAx>
      <c:valAx>
        <c:axId val="208852096"/>
        <c:scaling>
          <c:orientation val="minMax"/>
        </c:scaling>
        <c:axPos val="l"/>
        <c:majorGridlines/>
        <c:numFmt formatCode="General" sourceLinked="1"/>
        <c:tickLblPos val="nextTo"/>
        <c:crossAx val="208842112"/>
        <c:crosses val="autoZero"/>
        <c:crossBetween val="midCat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'980040'!$B$965:$B$997</c:f>
              <c:numCache>
                <c:formatCode>General</c:formatCode>
                <c:ptCount val="33"/>
                <c:pt idx="0">
                  <c:v>-169.44499999999999</c:v>
                </c:pt>
                <c:pt idx="1">
                  <c:v>-169.51499999999999</c:v>
                </c:pt>
                <c:pt idx="2">
                  <c:v>-169.58</c:v>
                </c:pt>
                <c:pt idx="3">
                  <c:v>-169.64500000000001</c:v>
                </c:pt>
                <c:pt idx="4">
                  <c:v>-169.72</c:v>
                </c:pt>
                <c:pt idx="5">
                  <c:v>-169.78</c:v>
                </c:pt>
                <c:pt idx="6">
                  <c:v>-169.85</c:v>
                </c:pt>
                <c:pt idx="7">
                  <c:v>-169.91499999999999</c:v>
                </c:pt>
                <c:pt idx="8">
                  <c:v>-169.97499999999999</c:v>
                </c:pt>
                <c:pt idx="9">
                  <c:v>-170.04499999999999</c:v>
                </c:pt>
                <c:pt idx="10">
                  <c:v>-170.11</c:v>
                </c:pt>
                <c:pt idx="11">
                  <c:v>-170.17500000000001</c:v>
                </c:pt>
                <c:pt idx="12">
                  <c:v>-170.24</c:v>
                </c:pt>
                <c:pt idx="13">
                  <c:v>-170.30500000000001</c:v>
                </c:pt>
                <c:pt idx="14">
                  <c:v>-170.37</c:v>
                </c:pt>
                <c:pt idx="15">
                  <c:v>-170.435</c:v>
                </c:pt>
                <c:pt idx="16">
                  <c:v>-170.5</c:v>
                </c:pt>
                <c:pt idx="17">
                  <c:v>-170.57</c:v>
                </c:pt>
                <c:pt idx="18">
                  <c:v>-170.625</c:v>
                </c:pt>
                <c:pt idx="19">
                  <c:v>-170.69</c:v>
                </c:pt>
                <c:pt idx="20">
                  <c:v>-170.76</c:v>
                </c:pt>
                <c:pt idx="21">
                  <c:v>-170.82499999999999</c:v>
                </c:pt>
                <c:pt idx="22">
                  <c:v>-170.88499999999999</c:v>
                </c:pt>
                <c:pt idx="23">
                  <c:v>-170.94499999999999</c:v>
                </c:pt>
                <c:pt idx="24">
                  <c:v>-171.01499999999999</c:v>
                </c:pt>
                <c:pt idx="25">
                  <c:v>-171.08500000000001</c:v>
                </c:pt>
                <c:pt idx="26">
                  <c:v>-171.15</c:v>
                </c:pt>
                <c:pt idx="27">
                  <c:v>-171.215</c:v>
                </c:pt>
                <c:pt idx="28">
                  <c:v>-171.27500000000001</c:v>
                </c:pt>
                <c:pt idx="29">
                  <c:v>-171.345</c:v>
                </c:pt>
                <c:pt idx="30">
                  <c:v>-171.41</c:v>
                </c:pt>
                <c:pt idx="31">
                  <c:v>-171.47499999999999</c:v>
                </c:pt>
                <c:pt idx="32">
                  <c:v>-171.54</c:v>
                </c:pt>
              </c:numCache>
            </c:numRef>
          </c:xVal>
          <c:yVal>
            <c:numRef>
              <c:f>'980040'!$E$965:$E$997</c:f>
              <c:numCache>
                <c:formatCode>General</c:formatCode>
                <c:ptCount val="33"/>
                <c:pt idx="0">
                  <c:v>163</c:v>
                </c:pt>
                <c:pt idx="1">
                  <c:v>157</c:v>
                </c:pt>
                <c:pt idx="2">
                  <c:v>156</c:v>
                </c:pt>
                <c:pt idx="3">
                  <c:v>160</c:v>
                </c:pt>
                <c:pt idx="4">
                  <c:v>151</c:v>
                </c:pt>
                <c:pt idx="5">
                  <c:v>166</c:v>
                </c:pt>
                <c:pt idx="6">
                  <c:v>141</c:v>
                </c:pt>
                <c:pt idx="7">
                  <c:v>156</c:v>
                </c:pt>
                <c:pt idx="8">
                  <c:v>147</c:v>
                </c:pt>
                <c:pt idx="9">
                  <c:v>159</c:v>
                </c:pt>
                <c:pt idx="10">
                  <c:v>160</c:v>
                </c:pt>
                <c:pt idx="11">
                  <c:v>153</c:v>
                </c:pt>
                <c:pt idx="12">
                  <c:v>180</c:v>
                </c:pt>
                <c:pt idx="13">
                  <c:v>155</c:v>
                </c:pt>
                <c:pt idx="14">
                  <c:v>138</c:v>
                </c:pt>
                <c:pt idx="15">
                  <c:v>124</c:v>
                </c:pt>
                <c:pt idx="16">
                  <c:v>98</c:v>
                </c:pt>
                <c:pt idx="17">
                  <c:v>70</c:v>
                </c:pt>
                <c:pt idx="18">
                  <c:v>53</c:v>
                </c:pt>
                <c:pt idx="19">
                  <c:v>60</c:v>
                </c:pt>
                <c:pt idx="20">
                  <c:v>60</c:v>
                </c:pt>
                <c:pt idx="21">
                  <c:v>70</c:v>
                </c:pt>
                <c:pt idx="22">
                  <c:v>48</c:v>
                </c:pt>
                <c:pt idx="23">
                  <c:v>71</c:v>
                </c:pt>
                <c:pt idx="24">
                  <c:v>58</c:v>
                </c:pt>
                <c:pt idx="25">
                  <c:v>60</c:v>
                </c:pt>
                <c:pt idx="26">
                  <c:v>49</c:v>
                </c:pt>
                <c:pt idx="27">
                  <c:v>63</c:v>
                </c:pt>
                <c:pt idx="28">
                  <c:v>56</c:v>
                </c:pt>
                <c:pt idx="29">
                  <c:v>53</c:v>
                </c:pt>
                <c:pt idx="30">
                  <c:v>54</c:v>
                </c:pt>
                <c:pt idx="31">
                  <c:v>63</c:v>
                </c:pt>
                <c:pt idx="32">
                  <c:v>69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'980040'!$B$965:$B$997</c:f>
              <c:numCache>
                <c:formatCode>General</c:formatCode>
                <c:ptCount val="33"/>
                <c:pt idx="0">
                  <c:v>-169.44499999999999</c:v>
                </c:pt>
                <c:pt idx="1">
                  <c:v>-169.51499999999999</c:v>
                </c:pt>
                <c:pt idx="2">
                  <c:v>-169.58</c:v>
                </c:pt>
                <c:pt idx="3">
                  <c:v>-169.64500000000001</c:v>
                </c:pt>
                <c:pt idx="4">
                  <c:v>-169.72</c:v>
                </c:pt>
                <c:pt idx="5">
                  <c:v>-169.78</c:v>
                </c:pt>
                <c:pt idx="6">
                  <c:v>-169.85</c:v>
                </c:pt>
                <c:pt idx="7">
                  <c:v>-169.91499999999999</c:v>
                </c:pt>
                <c:pt idx="8">
                  <c:v>-169.97499999999999</c:v>
                </c:pt>
                <c:pt idx="9">
                  <c:v>-170.04499999999999</c:v>
                </c:pt>
                <c:pt idx="10">
                  <c:v>-170.11</c:v>
                </c:pt>
                <c:pt idx="11">
                  <c:v>-170.17500000000001</c:v>
                </c:pt>
                <c:pt idx="12">
                  <c:v>-170.24</c:v>
                </c:pt>
                <c:pt idx="13">
                  <c:v>-170.30500000000001</c:v>
                </c:pt>
                <c:pt idx="14">
                  <c:v>-170.37</c:v>
                </c:pt>
                <c:pt idx="15">
                  <c:v>-170.435</c:v>
                </c:pt>
                <c:pt idx="16">
                  <c:v>-170.5</c:v>
                </c:pt>
                <c:pt idx="17">
                  <c:v>-170.57</c:v>
                </c:pt>
                <c:pt idx="18">
                  <c:v>-170.625</c:v>
                </c:pt>
                <c:pt idx="19">
                  <c:v>-170.69</c:v>
                </c:pt>
                <c:pt idx="20">
                  <c:v>-170.76</c:v>
                </c:pt>
                <c:pt idx="21">
                  <c:v>-170.82499999999999</c:v>
                </c:pt>
                <c:pt idx="22">
                  <c:v>-170.88499999999999</c:v>
                </c:pt>
                <c:pt idx="23">
                  <c:v>-170.94499999999999</c:v>
                </c:pt>
                <c:pt idx="24">
                  <c:v>-171.01499999999999</c:v>
                </c:pt>
                <c:pt idx="25">
                  <c:v>-171.08500000000001</c:v>
                </c:pt>
                <c:pt idx="26">
                  <c:v>-171.15</c:v>
                </c:pt>
                <c:pt idx="27">
                  <c:v>-171.215</c:v>
                </c:pt>
                <c:pt idx="28">
                  <c:v>-171.27500000000001</c:v>
                </c:pt>
                <c:pt idx="29">
                  <c:v>-171.345</c:v>
                </c:pt>
                <c:pt idx="30">
                  <c:v>-171.41</c:v>
                </c:pt>
                <c:pt idx="31">
                  <c:v>-171.47499999999999</c:v>
                </c:pt>
                <c:pt idx="32">
                  <c:v>-171.54</c:v>
                </c:pt>
              </c:numCache>
            </c:numRef>
          </c:xVal>
          <c:yVal>
            <c:numRef>
              <c:f>'980040'!$F$965:$F$997</c:f>
              <c:numCache>
                <c:formatCode>General</c:formatCode>
                <c:ptCount val="33"/>
                <c:pt idx="0">
                  <c:v>156.75610253069738</c:v>
                </c:pt>
                <c:pt idx="1">
                  <c:v>156.75610253069738</c:v>
                </c:pt>
                <c:pt idx="2">
                  <c:v>156.75610253069738</c:v>
                </c:pt>
                <c:pt idx="3">
                  <c:v>156.75610253069738</c:v>
                </c:pt>
                <c:pt idx="4">
                  <c:v>156.75610253069738</c:v>
                </c:pt>
                <c:pt idx="5">
                  <c:v>156.75610253069738</c:v>
                </c:pt>
                <c:pt idx="6">
                  <c:v>156.75610253069738</c:v>
                </c:pt>
                <c:pt idx="7">
                  <c:v>156.75610253069738</c:v>
                </c:pt>
                <c:pt idx="8">
                  <c:v>156.75610253069738</c:v>
                </c:pt>
                <c:pt idx="9">
                  <c:v>156.75610253069738</c:v>
                </c:pt>
                <c:pt idx="10">
                  <c:v>156.75610253069738</c:v>
                </c:pt>
                <c:pt idx="11">
                  <c:v>156.75610253069738</c:v>
                </c:pt>
                <c:pt idx="12">
                  <c:v>156.75610253069738</c:v>
                </c:pt>
                <c:pt idx="13">
                  <c:v>155.61932258701961</c:v>
                </c:pt>
                <c:pt idx="14">
                  <c:v>145.01927382268951</c:v>
                </c:pt>
                <c:pt idx="15">
                  <c:v>123.28279362167984</c:v>
                </c:pt>
                <c:pt idx="16">
                  <c:v>92.964309090359862</c:v>
                </c:pt>
                <c:pt idx="17">
                  <c:v>69.511720513756416</c:v>
                </c:pt>
                <c:pt idx="18">
                  <c:v>60.145392682690009</c:v>
                </c:pt>
                <c:pt idx="19">
                  <c:v>58.330595765198815</c:v>
                </c:pt>
                <c:pt idx="20">
                  <c:v>58.330595765198815</c:v>
                </c:pt>
                <c:pt idx="21">
                  <c:v>58.330595765198815</c:v>
                </c:pt>
                <c:pt idx="22">
                  <c:v>58.330595765198815</c:v>
                </c:pt>
                <c:pt idx="23">
                  <c:v>58.330595765198815</c:v>
                </c:pt>
                <c:pt idx="24">
                  <c:v>58.330595765198815</c:v>
                </c:pt>
                <c:pt idx="25">
                  <c:v>58.330595765198815</c:v>
                </c:pt>
                <c:pt idx="26">
                  <c:v>58.330595765198815</c:v>
                </c:pt>
                <c:pt idx="27">
                  <c:v>58.330595765198815</c:v>
                </c:pt>
                <c:pt idx="28">
                  <c:v>58.330595765198815</c:v>
                </c:pt>
                <c:pt idx="29">
                  <c:v>58.330595765198815</c:v>
                </c:pt>
                <c:pt idx="30">
                  <c:v>58.330595765198815</c:v>
                </c:pt>
                <c:pt idx="31">
                  <c:v>58.330595765198815</c:v>
                </c:pt>
                <c:pt idx="32">
                  <c:v>58.330595765198815</c:v>
                </c:pt>
              </c:numCache>
            </c:numRef>
          </c:yVal>
        </c:ser>
        <c:axId val="208880768"/>
        <c:axId val="208882304"/>
      </c:scatterChart>
      <c:valAx>
        <c:axId val="208880768"/>
        <c:scaling>
          <c:orientation val="minMax"/>
        </c:scaling>
        <c:axPos val="b"/>
        <c:numFmt formatCode="General" sourceLinked="1"/>
        <c:tickLblPos val="nextTo"/>
        <c:crossAx val="208882304"/>
        <c:crosses val="autoZero"/>
        <c:crossBetween val="midCat"/>
      </c:valAx>
      <c:valAx>
        <c:axId val="208882304"/>
        <c:scaling>
          <c:orientation val="minMax"/>
        </c:scaling>
        <c:axPos val="l"/>
        <c:majorGridlines/>
        <c:numFmt formatCode="General" sourceLinked="1"/>
        <c:tickLblPos val="nextTo"/>
        <c:crossAx val="208880768"/>
        <c:crosses val="autoZero"/>
        <c:crossBetween val="midCat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'980040'!$B$90:$B$122</c:f>
              <c:numCache>
                <c:formatCode>General</c:formatCode>
                <c:ptCount val="33"/>
                <c:pt idx="0">
                  <c:v>-168.64500000000001</c:v>
                </c:pt>
                <c:pt idx="1">
                  <c:v>-168.715</c:v>
                </c:pt>
                <c:pt idx="2">
                  <c:v>-168.785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-168.98500000000001</c:v>
                </c:pt>
                <c:pt idx="6">
                  <c:v>-169.04</c:v>
                </c:pt>
                <c:pt idx="7">
                  <c:v>-169.11500000000001</c:v>
                </c:pt>
                <c:pt idx="8">
                  <c:v>-169.18</c:v>
                </c:pt>
                <c:pt idx="9">
                  <c:v>-169.25</c:v>
                </c:pt>
                <c:pt idx="10">
                  <c:v>-169.31</c:v>
                </c:pt>
                <c:pt idx="11">
                  <c:v>-169.375</c:v>
                </c:pt>
                <c:pt idx="12">
                  <c:v>-169.435</c:v>
                </c:pt>
                <c:pt idx="13">
                  <c:v>-169.505</c:v>
                </c:pt>
                <c:pt idx="14">
                  <c:v>-169.56</c:v>
                </c:pt>
                <c:pt idx="15">
                  <c:v>-169.63499999999999</c:v>
                </c:pt>
                <c:pt idx="16">
                  <c:v>-169.69499999999999</c:v>
                </c:pt>
                <c:pt idx="17">
                  <c:v>-169.76</c:v>
                </c:pt>
                <c:pt idx="18">
                  <c:v>-169.82499999999999</c:v>
                </c:pt>
                <c:pt idx="19">
                  <c:v>-169.9</c:v>
                </c:pt>
                <c:pt idx="20">
                  <c:v>-169.96</c:v>
                </c:pt>
                <c:pt idx="21">
                  <c:v>-170.03</c:v>
                </c:pt>
                <c:pt idx="22">
                  <c:v>-170.08</c:v>
                </c:pt>
                <c:pt idx="23">
                  <c:v>-170.14500000000001</c:v>
                </c:pt>
                <c:pt idx="24">
                  <c:v>-170.21</c:v>
                </c:pt>
                <c:pt idx="25">
                  <c:v>-170.27500000000001</c:v>
                </c:pt>
                <c:pt idx="26">
                  <c:v>-170.345</c:v>
                </c:pt>
                <c:pt idx="27">
                  <c:v>-170.42</c:v>
                </c:pt>
                <c:pt idx="28">
                  <c:v>-170.48500000000001</c:v>
                </c:pt>
                <c:pt idx="29">
                  <c:v>-170.535</c:v>
                </c:pt>
                <c:pt idx="30">
                  <c:v>-170.60499999999999</c:v>
                </c:pt>
                <c:pt idx="31">
                  <c:v>-170.67500000000001</c:v>
                </c:pt>
                <c:pt idx="32">
                  <c:v>-170.74</c:v>
                </c:pt>
              </c:numCache>
            </c:numRef>
          </c:xVal>
          <c:yVal>
            <c:numRef>
              <c:f>'980040'!$E$90:$E$122</c:f>
              <c:numCache>
                <c:formatCode>General</c:formatCode>
                <c:ptCount val="33"/>
                <c:pt idx="0">
                  <c:v>170</c:v>
                </c:pt>
                <c:pt idx="1">
                  <c:v>140</c:v>
                </c:pt>
                <c:pt idx="2">
                  <c:v>167</c:v>
                </c:pt>
                <c:pt idx="3">
                  <c:v>191</c:v>
                </c:pt>
                <c:pt idx="4">
                  <c:v>159</c:v>
                </c:pt>
                <c:pt idx="5">
                  <c:v>163</c:v>
                </c:pt>
                <c:pt idx="6">
                  <c:v>183</c:v>
                </c:pt>
                <c:pt idx="7">
                  <c:v>178</c:v>
                </c:pt>
                <c:pt idx="8">
                  <c:v>156</c:v>
                </c:pt>
                <c:pt idx="9">
                  <c:v>162</c:v>
                </c:pt>
                <c:pt idx="10">
                  <c:v>148</c:v>
                </c:pt>
                <c:pt idx="11">
                  <c:v>179</c:v>
                </c:pt>
                <c:pt idx="12">
                  <c:v>166</c:v>
                </c:pt>
                <c:pt idx="13">
                  <c:v>134</c:v>
                </c:pt>
                <c:pt idx="14">
                  <c:v>131</c:v>
                </c:pt>
                <c:pt idx="15">
                  <c:v>109</c:v>
                </c:pt>
                <c:pt idx="16">
                  <c:v>84</c:v>
                </c:pt>
                <c:pt idx="17">
                  <c:v>65</c:v>
                </c:pt>
                <c:pt idx="18">
                  <c:v>67</c:v>
                </c:pt>
                <c:pt idx="19">
                  <c:v>82</c:v>
                </c:pt>
                <c:pt idx="20">
                  <c:v>59</c:v>
                </c:pt>
                <c:pt idx="21">
                  <c:v>60</c:v>
                </c:pt>
                <c:pt idx="22">
                  <c:v>72</c:v>
                </c:pt>
                <c:pt idx="23">
                  <c:v>58</c:v>
                </c:pt>
                <c:pt idx="24">
                  <c:v>56</c:v>
                </c:pt>
                <c:pt idx="25">
                  <c:v>51</c:v>
                </c:pt>
                <c:pt idx="26">
                  <c:v>61</c:v>
                </c:pt>
                <c:pt idx="27">
                  <c:v>63</c:v>
                </c:pt>
                <c:pt idx="28">
                  <c:v>71</c:v>
                </c:pt>
                <c:pt idx="29">
                  <c:v>55</c:v>
                </c:pt>
                <c:pt idx="30">
                  <c:v>57</c:v>
                </c:pt>
                <c:pt idx="31">
                  <c:v>54</c:v>
                </c:pt>
                <c:pt idx="32">
                  <c:v>49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'980040'!$B$90:$B$122</c:f>
              <c:numCache>
                <c:formatCode>General</c:formatCode>
                <c:ptCount val="33"/>
                <c:pt idx="0">
                  <c:v>-168.64500000000001</c:v>
                </c:pt>
                <c:pt idx="1">
                  <c:v>-168.715</c:v>
                </c:pt>
                <c:pt idx="2">
                  <c:v>-168.785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-168.98500000000001</c:v>
                </c:pt>
                <c:pt idx="6">
                  <c:v>-169.04</c:v>
                </c:pt>
                <c:pt idx="7">
                  <c:v>-169.11500000000001</c:v>
                </c:pt>
                <c:pt idx="8">
                  <c:v>-169.18</c:v>
                </c:pt>
                <c:pt idx="9">
                  <c:v>-169.25</c:v>
                </c:pt>
                <c:pt idx="10">
                  <c:v>-169.31</c:v>
                </c:pt>
                <c:pt idx="11">
                  <c:v>-169.375</c:v>
                </c:pt>
                <c:pt idx="12">
                  <c:v>-169.435</c:v>
                </c:pt>
                <c:pt idx="13">
                  <c:v>-169.505</c:v>
                </c:pt>
                <c:pt idx="14">
                  <c:v>-169.56</c:v>
                </c:pt>
                <c:pt idx="15">
                  <c:v>-169.63499999999999</c:v>
                </c:pt>
                <c:pt idx="16">
                  <c:v>-169.69499999999999</c:v>
                </c:pt>
                <c:pt idx="17">
                  <c:v>-169.76</c:v>
                </c:pt>
                <c:pt idx="18">
                  <c:v>-169.82499999999999</c:v>
                </c:pt>
                <c:pt idx="19">
                  <c:v>-169.9</c:v>
                </c:pt>
                <c:pt idx="20">
                  <c:v>-169.96</c:v>
                </c:pt>
                <c:pt idx="21">
                  <c:v>-170.03</c:v>
                </c:pt>
                <c:pt idx="22">
                  <c:v>-170.08</c:v>
                </c:pt>
                <c:pt idx="23">
                  <c:v>-170.14500000000001</c:v>
                </c:pt>
                <c:pt idx="24">
                  <c:v>-170.21</c:v>
                </c:pt>
                <c:pt idx="25">
                  <c:v>-170.27500000000001</c:v>
                </c:pt>
                <c:pt idx="26">
                  <c:v>-170.345</c:v>
                </c:pt>
                <c:pt idx="27">
                  <c:v>-170.42</c:v>
                </c:pt>
                <c:pt idx="28">
                  <c:v>-170.48500000000001</c:v>
                </c:pt>
                <c:pt idx="29">
                  <c:v>-170.535</c:v>
                </c:pt>
                <c:pt idx="30">
                  <c:v>-170.60499999999999</c:v>
                </c:pt>
                <c:pt idx="31">
                  <c:v>-170.67500000000001</c:v>
                </c:pt>
                <c:pt idx="32">
                  <c:v>-170.74</c:v>
                </c:pt>
              </c:numCache>
            </c:numRef>
          </c:xVal>
          <c:yVal>
            <c:numRef>
              <c:f>'980040'!$F$90:$F$122</c:f>
              <c:numCache>
                <c:formatCode>General</c:formatCode>
                <c:ptCount val="33"/>
                <c:pt idx="0">
                  <c:v>164.93459724473624</c:v>
                </c:pt>
                <c:pt idx="1">
                  <c:v>164.93459724473624</c:v>
                </c:pt>
                <c:pt idx="2">
                  <c:v>164.93459724473624</c:v>
                </c:pt>
                <c:pt idx="3">
                  <c:v>164.93459724473624</c:v>
                </c:pt>
                <c:pt idx="4">
                  <c:v>164.93459724473624</c:v>
                </c:pt>
                <c:pt idx="5">
                  <c:v>164.93459724473624</c:v>
                </c:pt>
                <c:pt idx="6">
                  <c:v>164.93459724473624</c:v>
                </c:pt>
                <c:pt idx="7">
                  <c:v>164.93459724473624</c:v>
                </c:pt>
                <c:pt idx="8">
                  <c:v>164.93459724473624</c:v>
                </c:pt>
                <c:pt idx="9">
                  <c:v>164.93459724473624</c:v>
                </c:pt>
                <c:pt idx="10">
                  <c:v>164.93459724473624</c:v>
                </c:pt>
                <c:pt idx="11">
                  <c:v>164.24161658015299</c:v>
                </c:pt>
                <c:pt idx="12">
                  <c:v>158.86460302167572</c:v>
                </c:pt>
                <c:pt idx="13">
                  <c:v>145.86480560838214</c:v>
                </c:pt>
                <c:pt idx="14">
                  <c:v>130.56875845037544</c:v>
                </c:pt>
                <c:pt idx="15">
                  <c:v>103.33069064980556</c:v>
                </c:pt>
                <c:pt idx="16">
                  <c:v>84.409742268388271</c:v>
                </c:pt>
                <c:pt idx="17">
                  <c:v>69.91795437459686</c:v>
                </c:pt>
                <c:pt idx="18">
                  <c:v>61.672308914324105</c:v>
                </c:pt>
                <c:pt idx="19">
                  <c:v>59.571751077258831</c:v>
                </c:pt>
                <c:pt idx="20">
                  <c:v>59.571751077258831</c:v>
                </c:pt>
                <c:pt idx="21">
                  <c:v>59.571751077258831</c:v>
                </c:pt>
                <c:pt idx="22">
                  <c:v>59.571751077258831</c:v>
                </c:pt>
                <c:pt idx="23">
                  <c:v>59.571751077258831</c:v>
                </c:pt>
                <c:pt idx="24">
                  <c:v>59.571751077258831</c:v>
                </c:pt>
                <c:pt idx="25">
                  <c:v>59.571751077258831</c:v>
                </c:pt>
                <c:pt idx="26">
                  <c:v>59.571751077258831</c:v>
                </c:pt>
                <c:pt idx="27">
                  <c:v>59.571751077258831</c:v>
                </c:pt>
                <c:pt idx="28">
                  <c:v>59.571751077258831</c:v>
                </c:pt>
                <c:pt idx="29">
                  <c:v>59.571751077258831</c:v>
                </c:pt>
                <c:pt idx="30">
                  <c:v>59.571751077258831</c:v>
                </c:pt>
                <c:pt idx="31">
                  <c:v>59.571751077258831</c:v>
                </c:pt>
                <c:pt idx="32">
                  <c:v>59.571751077258831</c:v>
                </c:pt>
              </c:numCache>
            </c:numRef>
          </c:yVal>
        </c:ser>
        <c:axId val="228381056"/>
        <c:axId val="228382592"/>
      </c:scatterChart>
      <c:valAx>
        <c:axId val="228381056"/>
        <c:scaling>
          <c:orientation val="minMax"/>
        </c:scaling>
        <c:axPos val="b"/>
        <c:numFmt formatCode="General" sourceLinked="1"/>
        <c:tickLblPos val="nextTo"/>
        <c:crossAx val="228382592"/>
        <c:crosses val="autoZero"/>
        <c:crossBetween val="midCat"/>
      </c:valAx>
      <c:valAx>
        <c:axId val="228382592"/>
        <c:scaling>
          <c:orientation val="minMax"/>
        </c:scaling>
        <c:axPos val="l"/>
        <c:majorGridlines/>
        <c:numFmt formatCode="General" sourceLinked="1"/>
        <c:tickLblPos val="nextTo"/>
        <c:crossAx val="22838105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'980040'!$B$1015:$B$1047</c:f>
              <c:numCache>
                <c:formatCode>General</c:formatCode>
                <c:ptCount val="33"/>
                <c:pt idx="0">
                  <c:v>-168.60499999999999</c:v>
                </c:pt>
                <c:pt idx="1">
                  <c:v>-168.67</c:v>
                </c:pt>
                <c:pt idx="2">
                  <c:v>-168.74</c:v>
                </c:pt>
                <c:pt idx="3">
                  <c:v>-168.80500000000001</c:v>
                </c:pt>
                <c:pt idx="4">
                  <c:v>-168.875</c:v>
                </c:pt>
                <c:pt idx="5">
                  <c:v>-168.935</c:v>
                </c:pt>
                <c:pt idx="6">
                  <c:v>-169.005</c:v>
                </c:pt>
                <c:pt idx="7">
                  <c:v>-169.065</c:v>
                </c:pt>
                <c:pt idx="8">
                  <c:v>-169.13499999999999</c:v>
                </c:pt>
                <c:pt idx="9">
                  <c:v>-169.19499999999999</c:v>
                </c:pt>
                <c:pt idx="10">
                  <c:v>-169.26499999999999</c:v>
                </c:pt>
                <c:pt idx="11">
                  <c:v>-169.32499999999999</c:v>
                </c:pt>
                <c:pt idx="12">
                  <c:v>-169.39500000000001</c:v>
                </c:pt>
                <c:pt idx="13">
                  <c:v>-169.46</c:v>
                </c:pt>
                <c:pt idx="14">
                  <c:v>-169.52</c:v>
                </c:pt>
                <c:pt idx="15">
                  <c:v>-169.59</c:v>
                </c:pt>
                <c:pt idx="16">
                  <c:v>-169.65</c:v>
                </c:pt>
                <c:pt idx="17">
                  <c:v>-169.72</c:v>
                </c:pt>
                <c:pt idx="18">
                  <c:v>-169.785</c:v>
                </c:pt>
                <c:pt idx="19">
                  <c:v>-169.85</c:v>
                </c:pt>
                <c:pt idx="20">
                  <c:v>-169.91499999999999</c:v>
                </c:pt>
                <c:pt idx="21">
                  <c:v>-169.97499999999999</c:v>
                </c:pt>
                <c:pt idx="22">
                  <c:v>-170.04499999999999</c:v>
                </c:pt>
                <c:pt idx="23">
                  <c:v>-170.11</c:v>
                </c:pt>
                <c:pt idx="24">
                  <c:v>-170.17500000000001</c:v>
                </c:pt>
                <c:pt idx="25">
                  <c:v>-170.24</c:v>
                </c:pt>
                <c:pt idx="26">
                  <c:v>-170.30500000000001</c:v>
                </c:pt>
                <c:pt idx="27">
                  <c:v>-170.37</c:v>
                </c:pt>
                <c:pt idx="28">
                  <c:v>-170.435</c:v>
                </c:pt>
                <c:pt idx="29">
                  <c:v>-170.5</c:v>
                </c:pt>
                <c:pt idx="30">
                  <c:v>-170.57</c:v>
                </c:pt>
                <c:pt idx="31">
                  <c:v>-170.63499999999999</c:v>
                </c:pt>
                <c:pt idx="32">
                  <c:v>-170.69</c:v>
                </c:pt>
              </c:numCache>
            </c:numRef>
          </c:xVal>
          <c:yVal>
            <c:numRef>
              <c:f>'980040'!$E$1015:$E$1047</c:f>
              <c:numCache>
                <c:formatCode>General</c:formatCode>
                <c:ptCount val="33"/>
                <c:pt idx="0">
                  <c:v>187</c:v>
                </c:pt>
                <c:pt idx="1">
                  <c:v>166</c:v>
                </c:pt>
                <c:pt idx="2">
                  <c:v>161</c:v>
                </c:pt>
                <c:pt idx="3">
                  <c:v>192</c:v>
                </c:pt>
                <c:pt idx="4">
                  <c:v>153</c:v>
                </c:pt>
                <c:pt idx="5">
                  <c:v>168</c:v>
                </c:pt>
                <c:pt idx="6">
                  <c:v>173</c:v>
                </c:pt>
                <c:pt idx="7">
                  <c:v>174</c:v>
                </c:pt>
                <c:pt idx="8">
                  <c:v>187</c:v>
                </c:pt>
                <c:pt idx="9">
                  <c:v>141</c:v>
                </c:pt>
                <c:pt idx="10">
                  <c:v>167</c:v>
                </c:pt>
                <c:pt idx="11">
                  <c:v>172</c:v>
                </c:pt>
                <c:pt idx="12">
                  <c:v>147</c:v>
                </c:pt>
                <c:pt idx="13">
                  <c:v>117</c:v>
                </c:pt>
                <c:pt idx="14">
                  <c:v>132</c:v>
                </c:pt>
                <c:pt idx="15">
                  <c:v>69</c:v>
                </c:pt>
                <c:pt idx="16">
                  <c:v>66</c:v>
                </c:pt>
                <c:pt idx="17">
                  <c:v>70</c:v>
                </c:pt>
                <c:pt idx="18">
                  <c:v>69</c:v>
                </c:pt>
                <c:pt idx="19">
                  <c:v>65</c:v>
                </c:pt>
                <c:pt idx="20">
                  <c:v>43</c:v>
                </c:pt>
                <c:pt idx="21">
                  <c:v>68</c:v>
                </c:pt>
                <c:pt idx="22">
                  <c:v>58</c:v>
                </c:pt>
                <c:pt idx="23">
                  <c:v>53</c:v>
                </c:pt>
                <c:pt idx="24">
                  <c:v>56</c:v>
                </c:pt>
                <c:pt idx="25">
                  <c:v>66</c:v>
                </c:pt>
                <c:pt idx="26">
                  <c:v>59</c:v>
                </c:pt>
                <c:pt idx="27">
                  <c:v>69</c:v>
                </c:pt>
                <c:pt idx="28">
                  <c:v>56</c:v>
                </c:pt>
                <c:pt idx="29">
                  <c:v>74</c:v>
                </c:pt>
                <c:pt idx="30">
                  <c:v>68</c:v>
                </c:pt>
                <c:pt idx="31">
                  <c:v>53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'980040'!$B$1015:$B$1047</c:f>
              <c:numCache>
                <c:formatCode>General</c:formatCode>
                <c:ptCount val="33"/>
                <c:pt idx="0">
                  <c:v>-168.60499999999999</c:v>
                </c:pt>
                <c:pt idx="1">
                  <c:v>-168.67</c:v>
                </c:pt>
                <c:pt idx="2">
                  <c:v>-168.74</c:v>
                </c:pt>
                <c:pt idx="3">
                  <c:v>-168.80500000000001</c:v>
                </c:pt>
                <c:pt idx="4">
                  <c:v>-168.875</c:v>
                </c:pt>
                <c:pt idx="5">
                  <c:v>-168.935</c:v>
                </c:pt>
                <c:pt idx="6">
                  <c:v>-169.005</c:v>
                </c:pt>
                <c:pt idx="7">
                  <c:v>-169.065</c:v>
                </c:pt>
                <c:pt idx="8">
                  <c:v>-169.13499999999999</c:v>
                </c:pt>
                <c:pt idx="9">
                  <c:v>-169.19499999999999</c:v>
                </c:pt>
                <c:pt idx="10">
                  <c:v>-169.26499999999999</c:v>
                </c:pt>
                <c:pt idx="11">
                  <c:v>-169.32499999999999</c:v>
                </c:pt>
                <c:pt idx="12">
                  <c:v>-169.39500000000001</c:v>
                </c:pt>
                <c:pt idx="13">
                  <c:v>-169.46</c:v>
                </c:pt>
                <c:pt idx="14">
                  <c:v>-169.52</c:v>
                </c:pt>
                <c:pt idx="15">
                  <c:v>-169.59</c:v>
                </c:pt>
                <c:pt idx="16">
                  <c:v>-169.65</c:v>
                </c:pt>
                <c:pt idx="17">
                  <c:v>-169.72</c:v>
                </c:pt>
                <c:pt idx="18">
                  <c:v>-169.785</c:v>
                </c:pt>
                <c:pt idx="19">
                  <c:v>-169.85</c:v>
                </c:pt>
                <c:pt idx="20">
                  <c:v>-169.91499999999999</c:v>
                </c:pt>
                <c:pt idx="21">
                  <c:v>-169.97499999999999</c:v>
                </c:pt>
                <c:pt idx="22">
                  <c:v>-170.04499999999999</c:v>
                </c:pt>
                <c:pt idx="23">
                  <c:v>-170.11</c:v>
                </c:pt>
                <c:pt idx="24">
                  <c:v>-170.17500000000001</c:v>
                </c:pt>
                <c:pt idx="25">
                  <c:v>-170.24</c:v>
                </c:pt>
                <c:pt idx="26">
                  <c:v>-170.30500000000001</c:v>
                </c:pt>
                <c:pt idx="27">
                  <c:v>-170.37</c:v>
                </c:pt>
                <c:pt idx="28">
                  <c:v>-170.435</c:v>
                </c:pt>
                <c:pt idx="29">
                  <c:v>-170.5</c:v>
                </c:pt>
                <c:pt idx="30">
                  <c:v>-170.57</c:v>
                </c:pt>
                <c:pt idx="31">
                  <c:v>-170.63499999999999</c:v>
                </c:pt>
                <c:pt idx="32">
                  <c:v>-170.69</c:v>
                </c:pt>
              </c:numCache>
            </c:numRef>
          </c:xVal>
          <c:yVal>
            <c:numRef>
              <c:f>'980040'!$F$1015:$F$1047</c:f>
              <c:numCache>
                <c:formatCode>General</c:formatCode>
                <c:ptCount val="33"/>
                <c:pt idx="0">
                  <c:v>168.59209333084249</c:v>
                </c:pt>
                <c:pt idx="1">
                  <c:v>168.59209333084249</c:v>
                </c:pt>
                <c:pt idx="2">
                  <c:v>168.59209333084249</c:v>
                </c:pt>
                <c:pt idx="3">
                  <c:v>168.59209333084249</c:v>
                </c:pt>
                <c:pt idx="4">
                  <c:v>168.59209333084249</c:v>
                </c:pt>
                <c:pt idx="5">
                  <c:v>168.59209333084249</c:v>
                </c:pt>
                <c:pt idx="6">
                  <c:v>168.59209333084249</c:v>
                </c:pt>
                <c:pt idx="7">
                  <c:v>168.59209333084249</c:v>
                </c:pt>
                <c:pt idx="8">
                  <c:v>168.59209333084249</c:v>
                </c:pt>
                <c:pt idx="9">
                  <c:v>168.59209333084249</c:v>
                </c:pt>
                <c:pt idx="10">
                  <c:v>168.59209333084249</c:v>
                </c:pt>
                <c:pt idx="11">
                  <c:v>165.01308799613506</c:v>
                </c:pt>
                <c:pt idx="12">
                  <c:v>151.58229760283967</c:v>
                </c:pt>
                <c:pt idx="13">
                  <c:v>130.18558046382026</c:v>
                </c:pt>
                <c:pt idx="14">
                  <c:v>103.95637615132162</c:v>
                </c:pt>
                <c:pt idx="15">
                  <c:v>79.497449863008626</c:v>
                </c:pt>
                <c:pt idx="16">
                  <c:v>66.466228271974245</c:v>
                </c:pt>
                <c:pt idx="17">
                  <c:v>60.518970847877824</c:v>
                </c:pt>
                <c:pt idx="18">
                  <c:v>60.472419221361143</c:v>
                </c:pt>
                <c:pt idx="19">
                  <c:v>60.472419221361143</c:v>
                </c:pt>
                <c:pt idx="20">
                  <c:v>60.472419221361143</c:v>
                </c:pt>
                <c:pt idx="21">
                  <c:v>60.472419221361143</c:v>
                </c:pt>
                <c:pt idx="22">
                  <c:v>60.472419221361143</c:v>
                </c:pt>
                <c:pt idx="23">
                  <c:v>60.472419221361143</c:v>
                </c:pt>
                <c:pt idx="24">
                  <c:v>60.472419221361143</c:v>
                </c:pt>
                <c:pt idx="25">
                  <c:v>60.472419221361143</c:v>
                </c:pt>
                <c:pt idx="26">
                  <c:v>60.472419221361143</c:v>
                </c:pt>
                <c:pt idx="27">
                  <c:v>60.472419221361143</c:v>
                </c:pt>
                <c:pt idx="28">
                  <c:v>60.472419221361143</c:v>
                </c:pt>
                <c:pt idx="29">
                  <c:v>60.472419221361143</c:v>
                </c:pt>
                <c:pt idx="30">
                  <c:v>60.472419221361143</c:v>
                </c:pt>
                <c:pt idx="31">
                  <c:v>60.472419221361143</c:v>
                </c:pt>
                <c:pt idx="32">
                  <c:v>60.472419221361143</c:v>
                </c:pt>
              </c:numCache>
            </c:numRef>
          </c:yVal>
        </c:ser>
        <c:axId val="208898688"/>
        <c:axId val="208912768"/>
      </c:scatterChart>
      <c:valAx>
        <c:axId val="208898688"/>
        <c:scaling>
          <c:orientation val="minMax"/>
        </c:scaling>
        <c:axPos val="b"/>
        <c:numFmt formatCode="General" sourceLinked="1"/>
        <c:tickLblPos val="nextTo"/>
        <c:crossAx val="208912768"/>
        <c:crosses val="autoZero"/>
        <c:crossBetween val="midCat"/>
      </c:valAx>
      <c:valAx>
        <c:axId val="208912768"/>
        <c:scaling>
          <c:orientation val="minMax"/>
        </c:scaling>
        <c:axPos val="l"/>
        <c:majorGridlines/>
        <c:numFmt formatCode="General" sourceLinked="1"/>
        <c:tickLblPos val="nextTo"/>
        <c:crossAx val="208898688"/>
        <c:crosses val="autoZero"/>
        <c:crossBetween val="midCat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'980040'!$B$1065:$B$1097</c:f>
              <c:numCache>
                <c:formatCode>General</c:formatCode>
                <c:ptCount val="33"/>
                <c:pt idx="0">
                  <c:v>-168.17</c:v>
                </c:pt>
                <c:pt idx="1">
                  <c:v>-168.25</c:v>
                </c:pt>
                <c:pt idx="2">
                  <c:v>-168.32</c:v>
                </c:pt>
                <c:pt idx="3">
                  <c:v>-168.38</c:v>
                </c:pt>
                <c:pt idx="4">
                  <c:v>-168.44</c:v>
                </c:pt>
                <c:pt idx="5">
                  <c:v>-168.51</c:v>
                </c:pt>
                <c:pt idx="6">
                  <c:v>-168.57499999999999</c:v>
                </c:pt>
                <c:pt idx="7">
                  <c:v>-168.63499999999999</c:v>
                </c:pt>
                <c:pt idx="8">
                  <c:v>-168.70500000000001</c:v>
                </c:pt>
                <c:pt idx="9">
                  <c:v>-168.77500000000001</c:v>
                </c:pt>
                <c:pt idx="10">
                  <c:v>-168.83500000000001</c:v>
                </c:pt>
                <c:pt idx="11">
                  <c:v>-168.905</c:v>
                </c:pt>
                <c:pt idx="12">
                  <c:v>-168.965</c:v>
                </c:pt>
                <c:pt idx="13">
                  <c:v>-169.035</c:v>
                </c:pt>
                <c:pt idx="14">
                  <c:v>-169.095</c:v>
                </c:pt>
                <c:pt idx="15">
                  <c:v>-169.16</c:v>
                </c:pt>
                <c:pt idx="16">
                  <c:v>-169.22499999999999</c:v>
                </c:pt>
                <c:pt idx="17">
                  <c:v>-169.29499999999999</c:v>
                </c:pt>
                <c:pt idx="18">
                  <c:v>-169.35499999999999</c:v>
                </c:pt>
                <c:pt idx="19">
                  <c:v>-169.42</c:v>
                </c:pt>
                <c:pt idx="20">
                  <c:v>-169.48500000000001</c:v>
                </c:pt>
                <c:pt idx="21">
                  <c:v>-169.55</c:v>
                </c:pt>
                <c:pt idx="22">
                  <c:v>-169.61</c:v>
                </c:pt>
                <c:pt idx="23">
                  <c:v>-169.67</c:v>
                </c:pt>
                <c:pt idx="24">
                  <c:v>-169.745</c:v>
                </c:pt>
                <c:pt idx="25">
                  <c:v>-169.81</c:v>
                </c:pt>
                <c:pt idx="26">
                  <c:v>-169.88499999999999</c:v>
                </c:pt>
                <c:pt idx="27">
                  <c:v>-169.94499999999999</c:v>
                </c:pt>
                <c:pt idx="28">
                  <c:v>-170.01</c:v>
                </c:pt>
                <c:pt idx="29">
                  <c:v>-170.07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-170.27</c:v>
                </c:pt>
              </c:numCache>
            </c:numRef>
          </c:xVal>
          <c:yVal>
            <c:numRef>
              <c:f>'980040'!$E$1065:$E$1097</c:f>
              <c:numCache>
                <c:formatCode>General</c:formatCode>
                <c:ptCount val="33"/>
                <c:pt idx="0">
                  <c:v>191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189</c:v>
                </c:pt>
                <c:pt idx="5">
                  <c:v>187</c:v>
                </c:pt>
                <c:pt idx="6">
                  <c:v>217</c:v>
                </c:pt>
                <c:pt idx="7">
                  <c:v>182</c:v>
                </c:pt>
                <c:pt idx="8">
                  <c:v>174</c:v>
                </c:pt>
                <c:pt idx="9">
                  <c:v>164</c:v>
                </c:pt>
                <c:pt idx="10">
                  <c:v>169</c:v>
                </c:pt>
                <c:pt idx="11">
                  <c:v>150</c:v>
                </c:pt>
                <c:pt idx="12">
                  <c:v>115</c:v>
                </c:pt>
                <c:pt idx="13">
                  <c:v>90</c:v>
                </c:pt>
                <c:pt idx="14">
                  <c:v>83</c:v>
                </c:pt>
                <c:pt idx="15">
                  <c:v>73</c:v>
                </c:pt>
                <c:pt idx="16">
                  <c:v>54</c:v>
                </c:pt>
                <c:pt idx="17">
                  <c:v>66</c:v>
                </c:pt>
                <c:pt idx="18">
                  <c:v>66</c:v>
                </c:pt>
                <c:pt idx="19">
                  <c:v>56</c:v>
                </c:pt>
                <c:pt idx="20">
                  <c:v>51</c:v>
                </c:pt>
                <c:pt idx="21">
                  <c:v>74</c:v>
                </c:pt>
                <c:pt idx="22">
                  <c:v>60</c:v>
                </c:pt>
                <c:pt idx="23">
                  <c:v>61</c:v>
                </c:pt>
                <c:pt idx="24">
                  <c:v>62</c:v>
                </c:pt>
                <c:pt idx="25">
                  <c:v>63</c:v>
                </c:pt>
                <c:pt idx="26">
                  <c:v>63</c:v>
                </c:pt>
                <c:pt idx="27">
                  <c:v>64</c:v>
                </c:pt>
                <c:pt idx="28">
                  <c:v>54</c:v>
                </c:pt>
                <c:pt idx="29">
                  <c:v>46</c:v>
                </c:pt>
                <c:pt idx="30">
                  <c:v>68</c:v>
                </c:pt>
                <c:pt idx="31">
                  <c:v>54</c:v>
                </c:pt>
                <c:pt idx="32">
                  <c:v>68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'980040'!$B$1065:$B$1097</c:f>
              <c:numCache>
                <c:formatCode>General</c:formatCode>
                <c:ptCount val="33"/>
                <c:pt idx="0">
                  <c:v>-168.17</c:v>
                </c:pt>
                <c:pt idx="1">
                  <c:v>-168.25</c:v>
                </c:pt>
                <c:pt idx="2">
                  <c:v>-168.32</c:v>
                </c:pt>
                <c:pt idx="3">
                  <c:v>-168.38</c:v>
                </c:pt>
                <c:pt idx="4">
                  <c:v>-168.44</c:v>
                </c:pt>
                <c:pt idx="5">
                  <c:v>-168.51</c:v>
                </c:pt>
                <c:pt idx="6">
                  <c:v>-168.57499999999999</c:v>
                </c:pt>
                <c:pt idx="7">
                  <c:v>-168.63499999999999</c:v>
                </c:pt>
                <c:pt idx="8">
                  <c:v>-168.70500000000001</c:v>
                </c:pt>
                <c:pt idx="9">
                  <c:v>-168.77500000000001</c:v>
                </c:pt>
                <c:pt idx="10">
                  <c:v>-168.83500000000001</c:v>
                </c:pt>
                <c:pt idx="11">
                  <c:v>-168.905</c:v>
                </c:pt>
                <c:pt idx="12">
                  <c:v>-168.965</c:v>
                </c:pt>
                <c:pt idx="13">
                  <c:v>-169.035</c:v>
                </c:pt>
                <c:pt idx="14">
                  <c:v>-169.095</c:v>
                </c:pt>
                <c:pt idx="15">
                  <c:v>-169.16</c:v>
                </c:pt>
                <c:pt idx="16">
                  <c:v>-169.22499999999999</c:v>
                </c:pt>
                <c:pt idx="17">
                  <c:v>-169.29499999999999</c:v>
                </c:pt>
                <c:pt idx="18">
                  <c:v>-169.35499999999999</c:v>
                </c:pt>
                <c:pt idx="19">
                  <c:v>-169.42</c:v>
                </c:pt>
                <c:pt idx="20">
                  <c:v>-169.48500000000001</c:v>
                </c:pt>
                <c:pt idx="21">
                  <c:v>-169.55</c:v>
                </c:pt>
                <c:pt idx="22">
                  <c:v>-169.61</c:v>
                </c:pt>
                <c:pt idx="23">
                  <c:v>-169.67</c:v>
                </c:pt>
                <c:pt idx="24">
                  <c:v>-169.745</c:v>
                </c:pt>
                <c:pt idx="25">
                  <c:v>-169.81</c:v>
                </c:pt>
                <c:pt idx="26">
                  <c:v>-169.88499999999999</c:v>
                </c:pt>
                <c:pt idx="27">
                  <c:v>-169.94499999999999</c:v>
                </c:pt>
                <c:pt idx="28">
                  <c:v>-170.01</c:v>
                </c:pt>
                <c:pt idx="29">
                  <c:v>-170.07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-170.27</c:v>
                </c:pt>
              </c:numCache>
            </c:numRef>
          </c:xVal>
          <c:yVal>
            <c:numRef>
              <c:f>'980040'!$F$1065:$F$1097</c:f>
              <c:numCache>
                <c:formatCode>General</c:formatCode>
                <c:ptCount val="33"/>
                <c:pt idx="0">
                  <c:v>183.76228179823073</c:v>
                </c:pt>
                <c:pt idx="1">
                  <c:v>183.76228179823073</c:v>
                </c:pt>
                <c:pt idx="2">
                  <c:v>183.76228179823073</c:v>
                </c:pt>
                <c:pt idx="3">
                  <c:v>183.76228179823073</c:v>
                </c:pt>
                <c:pt idx="4">
                  <c:v>183.76228179823073</c:v>
                </c:pt>
                <c:pt idx="5">
                  <c:v>183.76228179823073</c:v>
                </c:pt>
                <c:pt idx="6">
                  <c:v>183.76228179823073</c:v>
                </c:pt>
                <c:pt idx="7">
                  <c:v>183.76228179823073</c:v>
                </c:pt>
                <c:pt idx="8">
                  <c:v>181.53863053581728</c:v>
                </c:pt>
                <c:pt idx="9">
                  <c:v>173.16699916092927</c:v>
                </c:pt>
                <c:pt idx="10">
                  <c:v>161.03885473958135</c:v>
                </c:pt>
                <c:pt idx="11">
                  <c:v>141.11148246466144</c:v>
                </c:pt>
                <c:pt idx="12">
                  <c:v>119.13838234168367</c:v>
                </c:pt>
                <c:pt idx="13">
                  <c:v>95.099264891703498</c:v>
                </c:pt>
                <c:pt idx="14">
                  <c:v>79.44676746316064</c:v>
                </c:pt>
                <c:pt idx="15">
                  <c:v>67.648708150707563</c:v>
                </c:pt>
                <c:pt idx="16">
                  <c:v>61.215814256126777</c:v>
                </c:pt>
                <c:pt idx="17">
                  <c:v>59.905059331188305</c:v>
                </c:pt>
                <c:pt idx="18">
                  <c:v>59.905059331188305</c:v>
                </c:pt>
                <c:pt idx="19">
                  <c:v>59.905059331188305</c:v>
                </c:pt>
                <c:pt idx="20">
                  <c:v>59.905059331188305</c:v>
                </c:pt>
                <c:pt idx="21">
                  <c:v>59.905059331188305</c:v>
                </c:pt>
                <c:pt idx="22">
                  <c:v>59.905059331188305</c:v>
                </c:pt>
                <c:pt idx="23">
                  <c:v>59.905059331188305</c:v>
                </c:pt>
                <c:pt idx="24">
                  <c:v>59.905059331188305</c:v>
                </c:pt>
                <c:pt idx="25">
                  <c:v>59.905059331188305</c:v>
                </c:pt>
                <c:pt idx="26">
                  <c:v>59.905059331188305</c:v>
                </c:pt>
                <c:pt idx="27">
                  <c:v>59.905059331188305</c:v>
                </c:pt>
                <c:pt idx="28">
                  <c:v>59.905059331188305</c:v>
                </c:pt>
                <c:pt idx="29">
                  <c:v>59.905059331188305</c:v>
                </c:pt>
                <c:pt idx="30">
                  <c:v>59.905059331188305</c:v>
                </c:pt>
                <c:pt idx="31">
                  <c:v>59.905059331188305</c:v>
                </c:pt>
                <c:pt idx="32">
                  <c:v>59.905059331188305</c:v>
                </c:pt>
              </c:numCache>
            </c:numRef>
          </c:yVal>
        </c:ser>
        <c:axId val="208929152"/>
        <c:axId val="208930688"/>
      </c:scatterChart>
      <c:valAx>
        <c:axId val="208929152"/>
        <c:scaling>
          <c:orientation val="minMax"/>
        </c:scaling>
        <c:axPos val="b"/>
        <c:numFmt formatCode="General" sourceLinked="1"/>
        <c:tickLblPos val="nextTo"/>
        <c:crossAx val="208930688"/>
        <c:crosses val="autoZero"/>
        <c:crossBetween val="midCat"/>
      </c:valAx>
      <c:valAx>
        <c:axId val="208930688"/>
        <c:scaling>
          <c:orientation val="minMax"/>
        </c:scaling>
        <c:axPos val="l"/>
        <c:majorGridlines/>
        <c:numFmt formatCode="General" sourceLinked="1"/>
        <c:tickLblPos val="nextTo"/>
        <c:crossAx val="208929152"/>
        <c:crosses val="autoZero"/>
        <c:crossBetween val="midCat"/>
      </c:valAx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'980040'!$B$1115:$B$1147</c:f>
              <c:numCache>
                <c:formatCode>General</c:formatCode>
                <c:ptCount val="33"/>
                <c:pt idx="0">
                  <c:v>-167.405</c:v>
                </c:pt>
                <c:pt idx="1">
                  <c:v>-167.48500000000001</c:v>
                </c:pt>
                <c:pt idx="2">
                  <c:v>-167.54499999999999</c:v>
                </c:pt>
                <c:pt idx="3">
                  <c:v>-167.61500000000001</c:v>
                </c:pt>
                <c:pt idx="4">
                  <c:v>-167.67500000000001</c:v>
                </c:pt>
                <c:pt idx="5">
                  <c:v>-167.745</c:v>
                </c:pt>
                <c:pt idx="6">
                  <c:v>-167.815</c:v>
                </c:pt>
                <c:pt idx="7">
                  <c:v>-167.88</c:v>
                </c:pt>
                <c:pt idx="8">
                  <c:v>-167.95</c:v>
                </c:pt>
                <c:pt idx="9">
                  <c:v>-168.005</c:v>
                </c:pt>
                <c:pt idx="10">
                  <c:v>-168.065</c:v>
                </c:pt>
                <c:pt idx="11">
                  <c:v>-168.14</c:v>
                </c:pt>
                <c:pt idx="12">
                  <c:v>-168.20500000000001</c:v>
                </c:pt>
                <c:pt idx="13">
                  <c:v>-168.27</c:v>
                </c:pt>
                <c:pt idx="14">
                  <c:v>-168.33</c:v>
                </c:pt>
                <c:pt idx="15">
                  <c:v>-168.39500000000001</c:v>
                </c:pt>
                <c:pt idx="16">
                  <c:v>-168.45500000000001</c:v>
                </c:pt>
                <c:pt idx="17">
                  <c:v>-168.52500000000001</c:v>
                </c:pt>
                <c:pt idx="18">
                  <c:v>-168.595</c:v>
                </c:pt>
                <c:pt idx="19">
                  <c:v>-168.66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-168.85499999999999</c:v>
                </c:pt>
                <c:pt idx="23">
                  <c:v>-168.91</c:v>
                </c:pt>
                <c:pt idx="24">
                  <c:v>-168.98500000000001</c:v>
                </c:pt>
                <c:pt idx="25">
                  <c:v>-169.04499999999999</c:v>
                </c:pt>
                <c:pt idx="26">
                  <c:v>-169.11</c:v>
                </c:pt>
                <c:pt idx="27">
                  <c:v>-169.17500000000001</c:v>
                </c:pt>
                <c:pt idx="28">
                  <c:v>-169.245</c:v>
                </c:pt>
                <c:pt idx="29">
                  <c:v>-169.30500000000001</c:v>
                </c:pt>
                <c:pt idx="30">
                  <c:v>-169.375</c:v>
                </c:pt>
                <c:pt idx="31">
                  <c:v>-169.44</c:v>
                </c:pt>
                <c:pt idx="32">
                  <c:v>-169.505</c:v>
                </c:pt>
              </c:numCache>
            </c:numRef>
          </c:xVal>
          <c:yVal>
            <c:numRef>
              <c:f>'980040'!$E$1115:$E$1147</c:f>
              <c:numCache>
                <c:formatCode>General</c:formatCode>
                <c:ptCount val="33"/>
                <c:pt idx="0">
                  <c:v>193</c:v>
                </c:pt>
                <c:pt idx="1">
                  <c:v>203</c:v>
                </c:pt>
                <c:pt idx="2">
                  <c:v>170</c:v>
                </c:pt>
                <c:pt idx="3">
                  <c:v>195</c:v>
                </c:pt>
                <c:pt idx="4">
                  <c:v>167</c:v>
                </c:pt>
                <c:pt idx="5">
                  <c:v>202</c:v>
                </c:pt>
                <c:pt idx="6">
                  <c:v>206</c:v>
                </c:pt>
                <c:pt idx="7">
                  <c:v>229</c:v>
                </c:pt>
                <c:pt idx="8">
                  <c:v>206</c:v>
                </c:pt>
                <c:pt idx="9">
                  <c:v>220</c:v>
                </c:pt>
                <c:pt idx="10">
                  <c:v>202</c:v>
                </c:pt>
                <c:pt idx="11">
                  <c:v>175</c:v>
                </c:pt>
                <c:pt idx="12">
                  <c:v>170</c:v>
                </c:pt>
                <c:pt idx="13">
                  <c:v>136</c:v>
                </c:pt>
                <c:pt idx="14">
                  <c:v>117</c:v>
                </c:pt>
                <c:pt idx="15">
                  <c:v>67</c:v>
                </c:pt>
                <c:pt idx="16">
                  <c:v>59</c:v>
                </c:pt>
                <c:pt idx="17">
                  <c:v>76</c:v>
                </c:pt>
                <c:pt idx="18">
                  <c:v>58</c:v>
                </c:pt>
                <c:pt idx="19">
                  <c:v>69</c:v>
                </c:pt>
                <c:pt idx="20">
                  <c:v>70</c:v>
                </c:pt>
                <c:pt idx="21">
                  <c:v>55</c:v>
                </c:pt>
                <c:pt idx="22">
                  <c:v>58</c:v>
                </c:pt>
                <c:pt idx="23">
                  <c:v>74</c:v>
                </c:pt>
                <c:pt idx="24">
                  <c:v>57</c:v>
                </c:pt>
                <c:pt idx="25">
                  <c:v>44</c:v>
                </c:pt>
                <c:pt idx="26">
                  <c:v>63</c:v>
                </c:pt>
                <c:pt idx="27">
                  <c:v>49</c:v>
                </c:pt>
                <c:pt idx="28">
                  <c:v>75</c:v>
                </c:pt>
                <c:pt idx="29">
                  <c:v>66</c:v>
                </c:pt>
                <c:pt idx="30">
                  <c:v>59</c:v>
                </c:pt>
                <c:pt idx="31">
                  <c:v>57</c:v>
                </c:pt>
                <c:pt idx="32">
                  <c:v>46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'980040'!$B$1115:$B$1147</c:f>
              <c:numCache>
                <c:formatCode>General</c:formatCode>
                <c:ptCount val="33"/>
                <c:pt idx="0">
                  <c:v>-167.405</c:v>
                </c:pt>
                <c:pt idx="1">
                  <c:v>-167.48500000000001</c:v>
                </c:pt>
                <c:pt idx="2">
                  <c:v>-167.54499999999999</c:v>
                </c:pt>
                <c:pt idx="3">
                  <c:v>-167.61500000000001</c:v>
                </c:pt>
                <c:pt idx="4">
                  <c:v>-167.67500000000001</c:v>
                </c:pt>
                <c:pt idx="5">
                  <c:v>-167.745</c:v>
                </c:pt>
                <c:pt idx="6">
                  <c:v>-167.815</c:v>
                </c:pt>
                <c:pt idx="7">
                  <c:v>-167.88</c:v>
                </c:pt>
                <c:pt idx="8">
                  <c:v>-167.95</c:v>
                </c:pt>
                <c:pt idx="9">
                  <c:v>-168.005</c:v>
                </c:pt>
                <c:pt idx="10">
                  <c:v>-168.065</c:v>
                </c:pt>
                <c:pt idx="11">
                  <c:v>-168.14</c:v>
                </c:pt>
                <c:pt idx="12">
                  <c:v>-168.20500000000001</c:v>
                </c:pt>
                <c:pt idx="13">
                  <c:v>-168.27</c:v>
                </c:pt>
                <c:pt idx="14">
                  <c:v>-168.33</c:v>
                </c:pt>
                <c:pt idx="15">
                  <c:v>-168.39500000000001</c:v>
                </c:pt>
                <c:pt idx="16">
                  <c:v>-168.45500000000001</c:v>
                </c:pt>
                <c:pt idx="17">
                  <c:v>-168.52500000000001</c:v>
                </c:pt>
                <c:pt idx="18">
                  <c:v>-168.595</c:v>
                </c:pt>
                <c:pt idx="19">
                  <c:v>-168.66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-168.85499999999999</c:v>
                </c:pt>
                <c:pt idx="23">
                  <c:v>-168.91</c:v>
                </c:pt>
                <c:pt idx="24">
                  <c:v>-168.98500000000001</c:v>
                </c:pt>
                <c:pt idx="25">
                  <c:v>-169.04499999999999</c:v>
                </c:pt>
                <c:pt idx="26">
                  <c:v>-169.11</c:v>
                </c:pt>
                <c:pt idx="27">
                  <c:v>-169.17500000000001</c:v>
                </c:pt>
                <c:pt idx="28">
                  <c:v>-169.245</c:v>
                </c:pt>
                <c:pt idx="29">
                  <c:v>-169.30500000000001</c:v>
                </c:pt>
                <c:pt idx="30">
                  <c:v>-169.375</c:v>
                </c:pt>
                <c:pt idx="31">
                  <c:v>-169.44</c:v>
                </c:pt>
                <c:pt idx="32">
                  <c:v>-169.505</c:v>
                </c:pt>
              </c:numCache>
            </c:numRef>
          </c:xVal>
          <c:yVal>
            <c:numRef>
              <c:f>'980040'!$F$1115:$F$1147</c:f>
              <c:numCache>
                <c:formatCode>General</c:formatCode>
                <c:ptCount val="33"/>
                <c:pt idx="0">
                  <c:v>196.73728302485375</c:v>
                </c:pt>
                <c:pt idx="1">
                  <c:v>196.73728302485375</c:v>
                </c:pt>
                <c:pt idx="2">
                  <c:v>196.73728302485375</c:v>
                </c:pt>
                <c:pt idx="3">
                  <c:v>196.73728302485375</c:v>
                </c:pt>
                <c:pt idx="4">
                  <c:v>196.73728302485375</c:v>
                </c:pt>
                <c:pt idx="5">
                  <c:v>196.73728302485375</c:v>
                </c:pt>
                <c:pt idx="6">
                  <c:v>196.73728302485375</c:v>
                </c:pt>
                <c:pt idx="7">
                  <c:v>196.73728302485375</c:v>
                </c:pt>
                <c:pt idx="8">
                  <c:v>196.73728302485375</c:v>
                </c:pt>
                <c:pt idx="9">
                  <c:v>196.73728302485375</c:v>
                </c:pt>
                <c:pt idx="10">
                  <c:v>196.73728302485375</c:v>
                </c:pt>
                <c:pt idx="11">
                  <c:v>189.42486910983251</c:v>
                </c:pt>
                <c:pt idx="12">
                  <c:v>169.5162210696534</c:v>
                </c:pt>
                <c:pt idx="13">
                  <c:v>136.97489062573561</c:v>
                </c:pt>
                <c:pt idx="14">
                  <c:v>101.88404910847018</c:v>
                </c:pt>
                <c:pt idx="15">
                  <c:v>75.324248064560535</c:v>
                </c:pt>
                <c:pt idx="16">
                  <c:v>62.01994864273621</c:v>
                </c:pt>
                <c:pt idx="17">
                  <c:v>59.104507344461936</c:v>
                </c:pt>
                <c:pt idx="18">
                  <c:v>59.104507344461936</c:v>
                </c:pt>
                <c:pt idx="19">
                  <c:v>59.104507344461936</c:v>
                </c:pt>
                <c:pt idx="20">
                  <c:v>59.104507344461936</c:v>
                </c:pt>
                <c:pt idx="21">
                  <c:v>59.104507344461936</c:v>
                </c:pt>
                <c:pt idx="22">
                  <c:v>59.104507344461936</c:v>
                </c:pt>
                <c:pt idx="23">
                  <c:v>59.104507344461936</c:v>
                </c:pt>
                <c:pt idx="24">
                  <c:v>59.104507344461936</c:v>
                </c:pt>
                <c:pt idx="25">
                  <c:v>59.104507344461936</c:v>
                </c:pt>
                <c:pt idx="26">
                  <c:v>59.104507344461936</c:v>
                </c:pt>
                <c:pt idx="27">
                  <c:v>59.104507344461936</c:v>
                </c:pt>
                <c:pt idx="28">
                  <c:v>59.104507344461936</c:v>
                </c:pt>
                <c:pt idx="29">
                  <c:v>59.104507344461936</c:v>
                </c:pt>
                <c:pt idx="30">
                  <c:v>59.104507344461936</c:v>
                </c:pt>
                <c:pt idx="31">
                  <c:v>59.104507344461936</c:v>
                </c:pt>
                <c:pt idx="32">
                  <c:v>59.104507344461936</c:v>
                </c:pt>
              </c:numCache>
            </c:numRef>
          </c:yVal>
        </c:ser>
        <c:axId val="208963072"/>
        <c:axId val="208964608"/>
      </c:scatterChart>
      <c:valAx>
        <c:axId val="208963072"/>
        <c:scaling>
          <c:orientation val="minMax"/>
        </c:scaling>
        <c:axPos val="b"/>
        <c:numFmt formatCode="General" sourceLinked="1"/>
        <c:tickLblPos val="nextTo"/>
        <c:crossAx val="208964608"/>
        <c:crosses val="autoZero"/>
        <c:crossBetween val="midCat"/>
      </c:valAx>
      <c:valAx>
        <c:axId val="208964608"/>
        <c:scaling>
          <c:orientation val="minMax"/>
        </c:scaling>
        <c:axPos val="l"/>
        <c:majorGridlines/>
        <c:numFmt formatCode="General" sourceLinked="1"/>
        <c:tickLblPos val="nextTo"/>
        <c:crossAx val="208963072"/>
        <c:crosses val="autoZero"/>
        <c:crossBetween val="midCat"/>
      </c:valAx>
    </c:plotArea>
    <c:plotVisOnly val="1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Setup!$G$6:$G$16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Setup!$L$6:$L$16</c:f>
              <c:numCache>
                <c:formatCode>General</c:formatCode>
                <c:ptCount val="11"/>
                <c:pt idx="0">
                  <c:v>-170.07802073401638</c:v>
                </c:pt>
                <c:pt idx="1">
                  <c:v>-169.61134462021423</c:v>
                </c:pt>
                <c:pt idx="2">
                  <c:v>-169.77692415066198</c:v>
                </c:pt>
                <c:pt idx="3">
                  <c:v>-168.60156928494186</c:v>
                </c:pt>
                <c:pt idx="4">
                  <c:v>-168.80267072255111</c:v>
                </c:pt>
                <c:pt idx="5">
                  <c:v>-168.58234033451956</c:v>
                </c:pt>
                <c:pt idx="6">
                  <c:v>-170.23533862013312</c:v>
                </c:pt>
                <c:pt idx="7">
                  <c:v>-170.42445732122573</c:v>
                </c:pt>
                <c:pt idx="8">
                  <c:v>-169.55579593095092</c:v>
                </c:pt>
                <c:pt idx="9">
                  <c:v>-168.93670255629834</c:v>
                </c:pt>
                <c:pt idx="10">
                  <c:v>-168.28112068588689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Setup!$T$6:$T$16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Setup!$R$6:$R$16</c:f>
              <c:numCache>
                <c:formatCode>General</c:formatCode>
                <c:ptCount val="11"/>
                <c:pt idx="0">
                  <c:v>-169.92033972486047</c:v>
                </c:pt>
                <c:pt idx="1">
                  <c:v>-169.4628214322334</c:v>
                </c:pt>
                <c:pt idx="2">
                  <c:v>-169.62385878175721</c:v>
                </c:pt>
                <c:pt idx="3">
                  <c:v>-168.44900830759772</c:v>
                </c:pt>
                <c:pt idx="4">
                  <c:v>-168.64479922820871</c:v>
                </c:pt>
                <c:pt idx="5">
                  <c:v>-168.45020791880549</c:v>
                </c:pt>
                <c:pt idx="6">
                  <c:v>-170.10019542461518</c:v>
                </c:pt>
                <c:pt idx="7">
                  <c:v>-170.29666337511921</c:v>
                </c:pt>
                <c:pt idx="8">
                  <c:v>-169.37600950544342</c:v>
                </c:pt>
                <c:pt idx="9">
                  <c:v>-168.79741537597252</c:v>
                </c:pt>
                <c:pt idx="10">
                  <c:v>-168.13286602675282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Setup!$T$17:$T$27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Setup!$R$17:$R$27</c:f>
              <c:numCache>
                <c:formatCode>General</c:formatCode>
                <c:ptCount val="11"/>
                <c:pt idx="0">
                  <c:v>-167.57033972486047</c:v>
                </c:pt>
                <c:pt idx="1">
                  <c:v>-167.1128214322334</c:v>
                </c:pt>
                <c:pt idx="2">
                  <c:v>-167.27385878175721</c:v>
                </c:pt>
                <c:pt idx="3">
                  <c:v>-166.09900830759773</c:v>
                </c:pt>
                <c:pt idx="4">
                  <c:v>-166.29479922820872</c:v>
                </c:pt>
                <c:pt idx="5">
                  <c:v>-166.10020791880549</c:v>
                </c:pt>
                <c:pt idx="6">
                  <c:v>-167.75019542461519</c:v>
                </c:pt>
                <c:pt idx="7">
                  <c:v>-167.94666337511921</c:v>
                </c:pt>
                <c:pt idx="8">
                  <c:v>-167.02600950544343</c:v>
                </c:pt>
                <c:pt idx="9">
                  <c:v>-166.44741537597253</c:v>
                </c:pt>
                <c:pt idx="10">
                  <c:v>-165.78286602675283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Setup!$T$28:$T$34</c:f>
              <c:numCache>
                <c:formatCode>General</c:formatCode>
                <c:ptCount val="7"/>
                <c:pt idx="0">
                  <c:v>90.885000000000005</c:v>
                </c:pt>
                <c:pt idx="1">
                  <c:v>90.885000000000005</c:v>
                </c:pt>
                <c:pt idx="2">
                  <c:v>90.885000000000005</c:v>
                </c:pt>
                <c:pt idx="3">
                  <c:v>90.885000000000005</c:v>
                </c:pt>
                <c:pt idx="4">
                  <c:v>90.885000000000005</c:v>
                </c:pt>
                <c:pt idx="5">
                  <c:v>90.885000000000005</c:v>
                </c:pt>
                <c:pt idx="6">
                  <c:v>90.885000000000005</c:v>
                </c:pt>
              </c:numCache>
            </c:numRef>
          </c:xVal>
          <c:yVal>
            <c:numRef>
              <c:f>Setup!$R$28:$R$34</c:f>
              <c:numCache>
                <c:formatCode>General</c:formatCode>
                <c:ptCount val="7"/>
                <c:pt idx="0">
                  <c:v>-169.8001954246152</c:v>
                </c:pt>
                <c:pt idx="1">
                  <c:v>-169.50019542461519</c:v>
                </c:pt>
                <c:pt idx="2">
                  <c:v>-169.20019542461517</c:v>
                </c:pt>
                <c:pt idx="3">
                  <c:v>-168.90019542461519</c:v>
                </c:pt>
                <c:pt idx="4">
                  <c:v>-168.60019542461518</c:v>
                </c:pt>
                <c:pt idx="5">
                  <c:v>-168.3001954246152</c:v>
                </c:pt>
                <c:pt idx="6">
                  <c:v>-168.00019542461519</c:v>
                </c:pt>
              </c:numCache>
            </c:numRef>
          </c:yVal>
        </c:ser>
        <c:axId val="209027840"/>
        <c:axId val="209029376"/>
      </c:scatterChart>
      <c:valAx>
        <c:axId val="209027840"/>
        <c:scaling>
          <c:orientation val="minMax"/>
        </c:scaling>
        <c:axPos val="b"/>
        <c:numFmt formatCode="General" sourceLinked="1"/>
        <c:tickLblPos val="nextTo"/>
        <c:crossAx val="209029376"/>
        <c:crosses val="autoZero"/>
        <c:crossBetween val="midCat"/>
      </c:valAx>
      <c:valAx>
        <c:axId val="209029376"/>
        <c:scaling>
          <c:orientation val="minMax"/>
        </c:scaling>
        <c:axPos val="l"/>
        <c:majorGridlines/>
        <c:numFmt formatCode="General" sourceLinked="1"/>
        <c:tickLblPos val="nextTo"/>
        <c:crossAx val="20902784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'980040'!$B$140:$B$172</c:f>
              <c:numCache>
                <c:formatCode>General</c:formatCode>
                <c:ptCount val="33"/>
                <c:pt idx="0">
                  <c:v>-168.785</c:v>
                </c:pt>
                <c:pt idx="1">
                  <c:v>-168.85</c:v>
                </c:pt>
                <c:pt idx="2">
                  <c:v>-168.92</c:v>
                </c:pt>
                <c:pt idx="3">
                  <c:v>-168.98500000000001</c:v>
                </c:pt>
                <c:pt idx="4">
                  <c:v>-169.04</c:v>
                </c:pt>
                <c:pt idx="5">
                  <c:v>-169.11500000000001</c:v>
                </c:pt>
                <c:pt idx="6">
                  <c:v>-169.18</c:v>
                </c:pt>
                <c:pt idx="7">
                  <c:v>-169.25</c:v>
                </c:pt>
                <c:pt idx="8">
                  <c:v>-169.31</c:v>
                </c:pt>
                <c:pt idx="9">
                  <c:v>-169.375</c:v>
                </c:pt>
                <c:pt idx="10">
                  <c:v>-169.435</c:v>
                </c:pt>
                <c:pt idx="11">
                  <c:v>-169.505</c:v>
                </c:pt>
                <c:pt idx="12">
                  <c:v>-169.56</c:v>
                </c:pt>
                <c:pt idx="13">
                  <c:v>-169.63499999999999</c:v>
                </c:pt>
                <c:pt idx="14">
                  <c:v>-169.70500000000001</c:v>
                </c:pt>
                <c:pt idx="15">
                  <c:v>-169.77</c:v>
                </c:pt>
                <c:pt idx="16">
                  <c:v>-169.82</c:v>
                </c:pt>
                <c:pt idx="17">
                  <c:v>-169.9</c:v>
                </c:pt>
                <c:pt idx="18">
                  <c:v>-169.96</c:v>
                </c:pt>
                <c:pt idx="19">
                  <c:v>-170.03</c:v>
                </c:pt>
                <c:pt idx="20">
                  <c:v>-170.09</c:v>
                </c:pt>
                <c:pt idx="21">
                  <c:v>-170.15</c:v>
                </c:pt>
                <c:pt idx="22">
                  <c:v>-170.22</c:v>
                </c:pt>
                <c:pt idx="23">
                  <c:v>-170.28</c:v>
                </c:pt>
                <c:pt idx="24">
                  <c:v>-170.35</c:v>
                </c:pt>
                <c:pt idx="25">
                  <c:v>-170.41499999999999</c:v>
                </c:pt>
                <c:pt idx="26">
                  <c:v>-170.48500000000001</c:v>
                </c:pt>
                <c:pt idx="27">
                  <c:v>-170.55</c:v>
                </c:pt>
                <c:pt idx="28">
                  <c:v>-170.61500000000001</c:v>
                </c:pt>
                <c:pt idx="29">
                  <c:v>-170.67</c:v>
                </c:pt>
                <c:pt idx="30">
                  <c:v>-170.74</c:v>
                </c:pt>
                <c:pt idx="31">
                  <c:v>-170.8</c:v>
                </c:pt>
                <c:pt idx="32">
                  <c:v>-170.87</c:v>
                </c:pt>
              </c:numCache>
            </c:numRef>
          </c:xVal>
          <c:yVal>
            <c:numRef>
              <c:f>'980040'!$E$140:$E$172</c:f>
              <c:numCache>
                <c:formatCode>General</c:formatCode>
                <c:ptCount val="33"/>
                <c:pt idx="0">
                  <c:v>161</c:v>
                </c:pt>
                <c:pt idx="1">
                  <c:v>150</c:v>
                </c:pt>
                <c:pt idx="2">
                  <c:v>150</c:v>
                </c:pt>
                <c:pt idx="3">
                  <c:v>157</c:v>
                </c:pt>
                <c:pt idx="4">
                  <c:v>163</c:v>
                </c:pt>
                <c:pt idx="5">
                  <c:v>148</c:v>
                </c:pt>
                <c:pt idx="6">
                  <c:v>161</c:v>
                </c:pt>
                <c:pt idx="7">
                  <c:v>155</c:v>
                </c:pt>
                <c:pt idx="8">
                  <c:v>152</c:v>
                </c:pt>
                <c:pt idx="9">
                  <c:v>150</c:v>
                </c:pt>
                <c:pt idx="10">
                  <c:v>173</c:v>
                </c:pt>
                <c:pt idx="11">
                  <c:v>168</c:v>
                </c:pt>
                <c:pt idx="12">
                  <c:v>153</c:v>
                </c:pt>
                <c:pt idx="13">
                  <c:v>155</c:v>
                </c:pt>
                <c:pt idx="14">
                  <c:v>112</c:v>
                </c:pt>
                <c:pt idx="15">
                  <c:v>121</c:v>
                </c:pt>
                <c:pt idx="16">
                  <c:v>98</c:v>
                </c:pt>
                <c:pt idx="17">
                  <c:v>62</c:v>
                </c:pt>
                <c:pt idx="18">
                  <c:v>76</c:v>
                </c:pt>
                <c:pt idx="19">
                  <c:v>50</c:v>
                </c:pt>
                <c:pt idx="20">
                  <c:v>62</c:v>
                </c:pt>
                <c:pt idx="21">
                  <c:v>51</c:v>
                </c:pt>
                <c:pt idx="22">
                  <c:v>54</c:v>
                </c:pt>
                <c:pt idx="23">
                  <c:v>61</c:v>
                </c:pt>
                <c:pt idx="24">
                  <c:v>61</c:v>
                </c:pt>
                <c:pt idx="25">
                  <c:v>66</c:v>
                </c:pt>
                <c:pt idx="26">
                  <c:v>55</c:v>
                </c:pt>
                <c:pt idx="27">
                  <c:v>65</c:v>
                </c:pt>
                <c:pt idx="28">
                  <c:v>61</c:v>
                </c:pt>
                <c:pt idx="29">
                  <c:v>62</c:v>
                </c:pt>
                <c:pt idx="30">
                  <c:v>43</c:v>
                </c:pt>
                <c:pt idx="31">
                  <c:v>64</c:v>
                </c:pt>
                <c:pt idx="32">
                  <c:v>56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'980040'!$B$140:$B$172</c:f>
              <c:numCache>
                <c:formatCode>General</c:formatCode>
                <c:ptCount val="33"/>
                <c:pt idx="0">
                  <c:v>-168.785</c:v>
                </c:pt>
                <c:pt idx="1">
                  <c:v>-168.85</c:v>
                </c:pt>
                <c:pt idx="2">
                  <c:v>-168.92</c:v>
                </c:pt>
                <c:pt idx="3">
                  <c:v>-168.98500000000001</c:v>
                </c:pt>
                <c:pt idx="4">
                  <c:v>-169.04</c:v>
                </c:pt>
                <c:pt idx="5">
                  <c:v>-169.11500000000001</c:v>
                </c:pt>
                <c:pt idx="6">
                  <c:v>-169.18</c:v>
                </c:pt>
                <c:pt idx="7">
                  <c:v>-169.25</c:v>
                </c:pt>
                <c:pt idx="8">
                  <c:v>-169.31</c:v>
                </c:pt>
                <c:pt idx="9">
                  <c:v>-169.375</c:v>
                </c:pt>
                <c:pt idx="10">
                  <c:v>-169.435</c:v>
                </c:pt>
                <c:pt idx="11">
                  <c:v>-169.505</c:v>
                </c:pt>
                <c:pt idx="12">
                  <c:v>-169.56</c:v>
                </c:pt>
                <c:pt idx="13">
                  <c:v>-169.63499999999999</c:v>
                </c:pt>
                <c:pt idx="14">
                  <c:v>-169.70500000000001</c:v>
                </c:pt>
                <c:pt idx="15">
                  <c:v>-169.77</c:v>
                </c:pt>
                <c:pt idx="16">
                  <c:v>-169.82</c:v>
                </c:pt>
                <c:pt idx="17">
                  <c:v>-169.9</c:v>
                </c:pt>
                <c:pt idx="18">
                  <c:v>-169.96</c:v>
                </c:pt>
                <c:pt idx="19">
                  <c:v>-170.03</c:v>
                </c:pt>
                <c:pt idx="20">
                  <c:v>-170.09</c:v>
                </c:pt>
                <c:pt idx="21">
                  <c:v>-170.15</c:v>
                </c:pt>
                <c:pt idx="22">
                  <c:v>-170.22</c:v>
                </c:pt>
                <c:pt idx="23">
                  <c:v>-170.28</c:v>
                </c:pt>
                <c:pt idx="24">
                  <c:v>-170.35</c:v>
                </c:pt>
                <c:pt idx="25">
                  <c:v>-170.41499999999999</c:v>
                </c:pt>
                <c:pt idx="26">
                  <c:v>-170.48500000000001</c:v>
                </c:pt>
                <c:pt idx="27">
                  <c:v>-170.55</c:v>
                </c:pt>
                <c:pt idx="28">
                  <c:v>-170.61500000000001</c:v>
                </c:pt>
                <c:pt idx="29">
                  <c:v>-170.67</c:v>
                </c:pt>
                <c:pt idx="30">
                  <c:v>-170.74</c:v>
                </c:pt>
                <c:pt idx="31">
                  <c:v>-170.8</c:v>
                </c:pt>
                <c:pt idx="32">
                  <c:v>-170.87</c:v>
                </c:pt>
              </c:numCache>
            </c:numRef>
          </c:xVal>
          <c:yVal>
            <c:numRef>
              <c:f>'980040'!$F$140:$F$172</c:f>
              <c:numCache>
                <c:formatCode>General</c:formatCode>
                <c:ptCount val="33"/>
                <c:pt idx="0">
                  <c:v>156.80668665258889</c:v>
                </c:pt>
                <c:pt idx="1">
                  <c:v>156.80668665258889</c:v>
                </c:pt>
                <c:pt idx="2">
                  <c:v>156.80668665258889</c:v>
                </c:pt>
                <c:pt idx="3">
                  <c:v>156.80668665258889</c:v>
                </c:pt>
                <c:pt idx="4">
                  <c:v>156.80668665258889</c:v>
                </c:pt>
                <c:pt idx="5">
                  <c:v>156.80668665258889</c:v>
                </c:pt>
                <c:pt idx="6">
                  <c:v>156.80668665258889</c:v>
                </c:pt>
                <c:pt idx="7">
                  <c:v>156.80668665258889</c:v>
                </c:pt>
                <c:pt idx="8">
                  <c:v>156.80668665258889</c:v>
                </c:pt>
                <c:pt idx="9">
                  <c:v>156.80668665258889</c:v>
                </c:pt>
                <c:pt idx="10">
                  <c:v>156.80668665258889</c:v>
                </c:pt>
                <c:pt idx="11">
                  <c:v>156.77881280521763</c:v>
                </c:pt>
                <c:pt idx="12">
                  <c:v>154.3742007623357</c:v>
                </c:pt>
                <c:pt idx="13">
                  <c:v>144.84364372294112</c:v>
                </c:pt>
                <c:pt idx="14">
                  <c:v>129.44044307432614</c:v>
                </c:pt>
                <c:pt idx="15">
                  <c:v>109.51108448791723</c:v>
                </c:pt>
                <c:pt idx="16">
                  <c:v>92.873472151745219</c:v>
                </c:pt>
                <c:pt idx="17">
                  <c:v>72.82323171368752</c:v>
                </c:pt>
                <c:pt idx="18">
                  <c:v>63.17149407080764</c:v>
                </c:pt>
                <c:pt idx="19">
                  <c:v>57.745904730247787</c:v>
                </c:pt>
                <c:pt idx="20">
                  <c:v>57.330880351307343</c:v>
                </c:pt>
                <c:pt idx="21">
                  <c:v>57.330880351307343</c:v>
                </c:pt>
                <c:pt idx="22">
                  <c:v>57.330880351307343</c:v>
                </c:pt>
                <c:pt idx="23">
                  <c:v>57.330880351307343</c:v>
                </c:pt>
                <c:pt idx="24">
                  <c:v>57.330880351307343</c:v>
                </c:pt>
                <c:pt idx="25">
                  <c:v>57.330880351307343</c:v>
                </c:pt>
                <c:pt idx="26">
                  <c:v>57.330880351307343</c:v>
                </c:pt>
                <c:pt idx="27">
                  <c:v>57.330880351307343</c:v>
                </c:pt>
                <c:pt idx="28">
                  <c:v>57.330880351307343</c:v>
                </c:pt>
                <c:pt idx="29">
                  <c:v>57.330880351307343</c:v>
                </c:pt>
                <c:pt idx="30">
                  <c:v>57.330880351307343</c:v>
                </c:pt>
                <c:pt idx="31">
                  <c:v>57.330880351307343</c:v>
                </c:pt>
                <c:pt idx="32">
                  <c:v>57.330880351307343</c:v>
                </c:pt>
              </c:numCache>
            </c:numRef>
          </c:yVal>
        </c:ser>
        <c:axId val="228464128"/>
        <c:axId val="228465664"/>
      </c:scatterChart>
      <c:valAx>
        <c:axId val="228464128"/>
        <c:scaling>
          <c:orientation val="minMax"/>
        </c:scaling>
        <c:axPos val="b"/>
        <c:numFmt formatCode="General" sourceLinked="1"/>
        <c:tickLblPos val="nextTo"/>
        <c:crossAx val="228465664"/>
        <c:crosses val="autoZero"/>
        <c:crossBetween val="midCat"/>
      </c:valAx>
      <c:valAx>
        <c:axId val="228465664"/>
        <c:scaling>
          <c:orientation val="minMax"/>
        </c:scaling>
        <c:axPos val="l"/>
        <c:majorGridlines/>
        <c:numFmt formatCode="General" sourceLinked="1"/>
        <c:tickLblPos val="nextTo"/>
        <c:crossAx val="22846412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'980040'!$B$190:$B$222</c:f>
              <c:numCache>
                <c:formatCode>General</c:formatCode>
                <c:ptCount val="33"/>
                <c:pt idx="0">
                  <c:v>-167.715</c:v>
                </c:pt>
                <c:pt idx="1">
                  <c:v>-167.79499999999999</c:v>
                </c:pt>
                <c:pt idx="2">
                  <c:v>-167.85</c:v>
                </c:pt>
                <c:pt idx="3">
                  <c:v>-167.92</c:v>
                </c:pt>
                <c:pt idx="4">
                  <c:v>-167.98</c:v>
                </c:pt>
                <c:pt idx="5">
                  <c:v>-168.05</c:v>
                </c:pt>
                <c:pt idx="6">
                  <c:v>-168.11</c:v>
                </c:pt>
                <c:pt idx="7">
                  <c:v>-168.185</c:v>
                </c:pt>
                <c:pt idx="8">
                  <c:v>-168.24</c:v>
                </c:pt>
                <c:pt idx="9">
                  <c:v>-168.31</c:v>
                </c:pt>
                <c:pt idx="10">
                  <c:v>-168.37</c:v>
                </c:pt>
                <c:pt idx="11">
                  <c:v>-168.44</c:v>
                </c:pt>
                <c:pt idx="12">
                  <c:v>-168.5</c:v>
                </c:pt>
                <c:pt idx="13">
                  <c:v>-168.57499999999999</c:v>
                </c:pt>
                <c:pt idx="14">
                  <c:v>-168.63499999999999</c:v>
                </c:pt>
                <c:pt idx="15">
                  <c:v>-168.70500000000001</c:v>
                </c:pt>
                <c:pt idx="16">
                  <c:v>-168.755</c:v>
                </c:pt>
                <c:pt idx="17">
                  <c:v>-168.83</c:v>
                </c:pt>
                <c:pt idx="18">
                  <c:v>-168.89</c:v>
                </c:pt>
                <c:pt idx="19">
                  <c:v>-168.965</c:v>
                </c:pt>
                <c:pt idx="20">
                  <c:v>-169.02500000000001</c:v>
                </c:pt>
                <c:pt idx="21">
                  <c:v>-169.09</c:v>
                </c:pt>
                <c:pt idx="22">
                  <c:v>-169.155</c:v>
                </c:pt>
                <c:pt idx="23">
                  <c:v>-169.21</c:v>
                </c:pt>
                <c:pt idx="24">
                  <c:v>-169.285</c:v>
                </c:pt>
                <c:pt idx="25">
                  <c:v>-169.35</c:v>
                </c:pt>
                <c:pt idx="26">
                  <c:v>-169.42</c:v>
                </c:pt>
                <c:pt idx="27">
                  <c:v>-169.48</c:v>
                </c:pt>
                <c:pt idx="28">
                  <c:v>-169.55</c:v>
                </c:pt>
                <c:pt idx="29">
                  <c:v>-169.61</c:v>
                </c:pt>
                <c:pt idx="30">
                  <c:v>-169.67</c:v>
                </c:pt>
                <c:pt idx="31">
                  <c:v>-169.745</c:v>
                </c:pt>
                <c:pt idx="32">
                  <c:v>-169.81</c:v>
                </c:pt>
              </c:numCache>
            </c:numRef>
          </c:xVal>
          <c:yVal>
            <c:numRef>
              <c:f>'980040'!$E$190:$E$222</c:f>
              <c:numCache>
                <c:formatCode>General</c:formatCode>
                <c:ptCount val="33"/>
                <c:pt idx="0">
                  <c:v>132</c:v>
                </c:pt>
                <c:pt idx="1">
                  <c:v>156</c:v>
                </c:pt>
                <c:pt idx="2">
                  <c:v>152</c:v>
                </c:pt>
                <c:pt idx="3">
                  <c:v>149</c:v>
                </c:pt>
                <c:pt idx="4">
                  <c:v>152</c:v>
                </c:pt>
                <c:pt idx="5">
                  <c:v>166</c:v>
                </c:pt>
                <c:pt idx="6">
                  <c:v>137</c:v>
                </c:pt>
                <c:pt idx="7">
                  <c:v>171</c:v>
                </c:pt>
                <c:pt idx="8">
                  <c:v>141</c:v>
                </c:pt>
                <c:pt idx="9">
                  <c:v>167</c:v>
                </c:pt>
                <c:pt idx="10">
                  <c:v>181</c:v>
                </c:pt>
                <c:pt idx="11">
                  <c:v>172</c:v>
                </c:pt>
                <c:pt idx="12">
                  <c:v>137</c:v>
                </c:pt>
                <c:pt idx="13">
                  <c:v>110</c:v>
                </c:pt>
                <c:pt idx="14">
                  <c:v>93</c:v>
                </c:pt>
                <c:pt idx="15">
                  <c:v>76</c:v>
                </c:pt>
                <c:pt idx="16">
                  <c:v>78</c:v>
                </c:pt>
                <c:pt idx="17">
                  <c:v>57</c:v>
                </c:pt>
                <c:pt idx="18">
                  <c:v>67</c:v>
                </c:pt>
                <c:pt idx="19">
                  <c:v>60</c:v>
                </c:pt>
                <c:pt idx="20">
                  <c:v>55</c:v>
                </c:pt>
                <c:pt idx="21">
                  <c:v>55</c:v>
                </c:pt>
                <c:pt idx="22">
                  <c:v>68</c:v>
                </c:pt>
                <c:pt idx="23">
                  <c:v>64</c:v>
                </c:pt>
                <c:pt idx="24">
                  <c:v>58</c:v>
                </c:pt>
                <c:pt idx="25">
                  <c:v>44</c:v>
                </c:pt>
                <c:pt idx="26">
                  <c:v>61</c:v>
                </c:pt>
                <c:pt idx="27">
                  <c:v>81</c:v>
                </c:pt>
                <c:pt idx="28">
                  <c:v>62</c:v>
                </c:pt>
                <c:pt idx="29">
                  <c:v>66</c:v>
                </c:pt>
                <c:pt idx="30">
                  <c:v>61</c:v>
                </c:pt>
                <c:pt idx="31">
                  <c:v>66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'980040'!$B$190:$B$222</c:f>
              <c:numCache>
                <c:formatCode>General</c:formatCode>
                <c:ptCount val="33"/>
                <c:pt idx="0">
                  <c:v>-167.715</c:v>
                </c:pt>
                <c:pt idx="1">
                  <c:v>-167.79499999999999</c:v>
                </c:pt>
                <c:pt idx="2">
                  <c:v>-167.85</c:v>
                </c:pt>
                <c:pt idx="3">
                  <c:v>-167.92</c:v>
                </c:pt>
                <c:pt idx="4">
                  <c:v>-167.98</c:v>
                </c:pt>
                <c:pt idx="5">
                  <c:v>-168.05</c:v>
                </c:pt>
                <c:pt idx="6">
                  <c:v>-168.11</c:v>
                </c:pt>
                <c:pt idx="7">
                  <c:v>-168.185</c:v>
                </c:pt>
                <c:pt idx="8">
                  <c:v>-168.24</c:v>
                </c:pt>
                <c:pt idx="9">
                  <c:v>-168.31</c:v>
                </c:pt>
                <c:pt idx="10">
                  <c:v>-168.37</c:v>
                </c:pt>
                <c:pt idx="11">
                  <c:v>-168.44</c:v>
                </c:pt>
                <c:pt idx="12">
                  <c:v>-168.5</c:v>
                </c:pt>
                <c:pt idx="13">
                  <c:v>-168.57499999999999</c:v>
                </c:pt>
                <c:pt idx="14">
                  <c:v>-168.63499999999999</c:v>
                </c:pt>
                <c:pt idx="15">
                  <c:v>-168.70500000000001</c:v>
                </c:pt>
                <c:pt idx="16">
                  <c:v>-168.755</c:v>
                </c:pt>
                <c:pt idx="17">
                  <c:v>-168.83</c:v>
                </c:pt>
                <c:pt idx="18">
                  <c:v>-168.89</c:v>
                </c:pt>
                <c:pt idx="19">
                  <c:v>-168.965</c:v>
                </c:pt>
                <c:pt idx="20">
                  <c:v>-169.02500000000001</c:v>
                </c:pt>
                <c:pt idx="21">
                  <c:v>-169.09</c:v>
                </c:pt>
                <c:pt idx="22">
                  <c:v>-169.155</c:v>
                </c:pt>
                <c:pt idx="23">
                  <c:v>-169.21</c:v>
                </c:pt>
                <c:pt idx="24">
                  <c:v>-169.285</c:v>
                </c:pt>
                <c:pt idx="25">
                  <c:v>-169.35</c:v>
                </c:pt>
                <c:pt idx="26">
                  <c:v>-169.42</c:v>
                </c:pt>
                <c:pt idx="27">
                  <c:v>-169.48</c:v>
                </c:pt>
                <c:pt idx="28">
                  <c:v>-169.55</c:v>
                </c:pt>
                <c:pt idx="29">
                  <c:v>-169.61</c:v>
                </c:pt>
                <c:pt idx="30">
                  <c:v>-169.67</c:v>
                </c:pt>
                <c:pt idx="31">
                  <c:v>-169.745</c:v>
                </c:pt>
                <c:pt idx="32">
                  <c:v>-169.81</c:v>
                </c:pt>
              </c:numCache>
            </c:numRef>
          </c:xVal>
          <c:yVal>
            <c:numRef>
              <c:f>'980040'!$F$190:$F$222</c:f>
              <c:numCache>
                <c:formatCode>General</c:formatCode>
                <c:ptCount val="33"/>
                <c:pt idx="0">
                  <c:v>154.52806899579122</c:v>
                </c:pt>
                <c:pt idx="1">
                  <c:v>154.52806899579122</c:v>
                </c:pt>
                <c:pt idx="2">
                  <c:v>154.52806899579122</c:v>
                </c:pt>
                <c:pt idx="3">
                  <c:v>154.52806899579122</c:v>
                </c:pt>
                <c:pt idx="4">
                  <c:v>154.52806899579122</c:v>
                </c:pt>
                <c:pt idx="5">
                  <c:v>154.52806899579122</c:v>
                </c:pt>
                <c:pt idx="6">
                  <c:v>154.52806899579122</c:v>
                </c:pt>
                <c:pt idx="7">
                  <c:v>154.52806899579122</c:v>
                </c:pt>
                <c:pt idx="8">
                  <c:v>154.52806899579122</c:v>
                </c:pt>
                <c:pt idx="9">
                  <c:v>154.52806899579122</c:v>
                </c:pt>
                <c:pt idx="10">
                  <c:v>154.46099981712177</c:v>
                </c:pt>
                <c:pt idx="11">
                  <c:v>149.47745639454041</c:v>
                </c:pt>
                <c:pt idx="12">
                  <c:v>138.91227681389461</c:v>
                </c:pt>
                <c:pt idx="13">
                  <c:v>117.53626314658237</c:v>
                </c:pt>
                <c:pt idx="14">
                  <c:v>95.703352913581043</c:v>
                </c:pt>
                <c:pt idx="15">
                  <c:v>76.245080641091207</c:v>
                </c:pt>
                <c:pt idx="16">
                  <c:v>67.187523141960767</c:v>
                </c:pt>
                <c:pt idx="17">
                  <c:v>61.165575033545501</c:v>
                </c:pt>
                <c:pt idx="18">
                  <c:v>61.04438082646729</c:v>
                </c:pt>
                <c:pt idx="19">
                  <c:v>61.04438082646729</c:v>
                </c:pt>
                <c:pt idx="20">
                  <c:v>61.04438082646729</c:v>
                </c:pt>
                <c:pt idx="21">
                  <c:v>61.04438082646729</c:v>
                </c:pt>
                <c:pt idx="22">
                  <c:v>61.04438082646729</c:v>
                </c:pt>
                <c:pt idx="23">
                  <c:v>61.04438082646729</c:v>
                </c:pt>
                <c:pt idx="24">
                  <c:v>61.04438082646729</c:v>
                </c:pt>
                <c:pt idx="25">
                  <c:v>61.04438082646729</c:v>
                </c:pt>
                <c:pt idx="26">
                  <c:v>61.04438082646729</c:v>
                </c:pt>
                <c:pt idx="27">
                  <c:v>61.04438082646729</c:v>
                </c:pt>
                <c:pt idx="28">
                  <c:v>61.04438082646729</c:v>
                </c:pt>
                <c:pt idx="29">
                  <c:v>61.04438082646729</c:v>
                </c:pt>
                <c:pt idx="30">
                  <c:v>61.04438082646729</c:v>
                </c:pt>
                <c:pt idx="31">
                  <c:v>61.04438082646729</c:v>
                </c:pt>
                <c:pt idx="32">
                  <c:v>61.04438082646729</c:v>
                </c:pt>
              </c:numCache>
            </c:numRef>
          </c:yVal>
        </c:ser>
        <c:axId val="228485760"/>
        <c:axId val="228499840"/>
      </c:scatterChart>
      <c:valAx>
        <c:axId val="228485760"/>
        <c:scaling>
          <c:orientation val="minMax"/>
        </c:scaling>
        <c:axPos val="b"/>
        <c:numFmt formatCode="General" sourceLinked="1"/>
        <c:tickLblPos val="nextTo"/>
        <c:crossAx val="228499840"/>
        <c:crosses val="autoZero"/>
        <c:crossBetween val="midCat"/>
      </c:valAx>
      <c:valAx>
        <c:axId val="228499840"/>
        <c:scaling>
          <c:orientation val="minMax"/>
        </c:scaling>
        <c:axPos val="l"/>
        <c:majorGridlines/>
        <c:numFmt formatCode="General" sourceLinked="1"/>
        <c:tickLblPos val="nextTo"/>
        <c:crossAx val="22848576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'980040'!$B$240:$B$272</c:f>
              <c:numCache>
                <c:formatCode>General</c:formatCode>
                <c:ptCount val="33"/>
                <c:pt idx="0">
                  <c:v>-167.745</c:v>
                </c:pt>
                <c:pt idx="1">
                  <c:v>-167.82499999999999</c:v>
                </c:pt>
                <c:pt idx="2">
                  <c:v>-167.89500000000001</c:v>
                </c:pt>
                <c:pt idx="3">
                  <c:v>-167.96</c:v>
                </c:pt>
                <c:pt idx="4">
                  <c:v>-168.01</c:v>
                </c:pt>
                <c:pt idx="5">
                  <c:v>-168.07499999999999</c:v>
                </c:pt>
                <c:pt idx="6">
                  <c:v>-168.15</c:v>
                </c:pt>
                <c:pt idx="7">
                  <c:v>-168.22</c:v>
                </c:pt>
                <c:pt idx="8">
                  <c:v>-168.285</c:v>
                </c:pt>
                <c:pt idx="9">
                  <c:v>-168.35</c:v>
                </c:pt>
                <c:pt idx="10">
                  <c:v>-168.405</c:v>
                </c:pt>
                <c:pt idx="11">
                  <c:v>-168.48</c:v>
                </c:pt>
                <c:pt idx="12">
                  <c:v>-168.54</c:v>
                </c:pt>
                <c:pt idx="13">
                  <c:v>-168.61</c:v>
                </c:pt>
                <c:pt idx="14">
                  <c:v>-168.67500000000001</c:v>
                </c:pt>
                <c:pt idx="15">
                  <c:v>-168.74</c:v>
                </c:pt>
                <c:pt idx="16">
                  <c:v>-168.8</c:v>
                </c:pt>
                <c:pt idx="17">
                  <c:v>-168.85499999999999</c:v>
                </c:pt>
                <c:pt idx="18">
                  <c:v>-168.93</c:v>
                </c:pt>
                <c:pt idx="19">
                  <c:v>-169</c:v>
                </c:pt>
                <c:pt idx="20">
                  <c:v>-169.065</c:v>
                </c:pt>
                <c:pt idx="21">
                  <c:v>-169.125</c:v>
                </c:pt>
                <c:pt idx="22">
                  <c:v>-169.19</c:v>
                </c:pt>
                <c:pt idx="23">
                  <c:v>-169.255</c:v>
                </c:pt>
                <c:pt idx="24">
                  <c:v>-169.32499999999999</c:v>
                </c:pt>
                <c:pt idx="25">
                  <c:v>-169.39</c:v>
                </c:pt>
                <c:pt idx="26">
                  <c:v>-169.45</c:v>
                </c:pt>
                <c:pt idx="27">
                  <c:v>-169.52</c:v>
                </c:pt>
                <c:pt idx="28">
                  <c:v>-169.58</c:v>
                </c:pt>
                <c:pt idx="29">
                  <c:v>-169.65</c:v>
                </c:pt>
                <c:pt idx="30">
                  <c:v>-169.71</c:v>
                </c:pt>
                <c:pt idx="31">
                  <c:v>-169.78</c:v>
                </c:pt>
                <c:pt idx="32">
                  <c:v>-169.845</c:v>
                </c:pt>
              </c:numCache>
            </c:numRef>
          </c:xVal>
          <c:yVal>
            <c:numRef>
              <c:f>'980040'!$E$240:$E$272</c:f>
              <c:numCache>
                <c:formatCode>General</c:formatCode>
                <c:ptCount val="33"/>
                <c:pt idx="0">
                  <c:v>144</c:v>
                </c:pt>
                <c:pt idx="1">
                  <c:v>161</c:v>
                </c:pt>
                <c:pt idx="2">
                  <c:v>153</c:v>
                </c:pt>
                <c:pt idx="3">
                  <c:v>156</c:v>
                </c:pt>
                <c:pt idx="4">
                  <c:v>188</c:v>
                </c:pt>
                <c:pt idx="5">
                  <c:v>154</c:v>
                </c:pt>
                <c:pt idx="6">
                  <c:v>158</c:v>
                </c:pt>
                <c:pt idx="7">
                  <c:v>149</c:v>
                </c:pt>
                <c:pt idx="8">
                  <c:v>145</c:v>
                </c:pt>
                <c:pt idx="9">
                  <c:v>168</c:v>
                </c:pt>
                <c:pt idx="10">
                  <c:v>177</c:v>
                </c:pt>
                <c:pt idx="11">
                  <c:v>166</c:v>
                </c:pt>
                <c:pt idx="12">
                  <c:v>160</c:v>
                </c:pt>
                <c:pt idx="13">
                  <c:v>180</c:v>
                </c:pt>
                <c:pt idx="14">
                  <c:v>154</c:v>
                </c:pt>
                <c:pt idx="15">
                  <c:v>132</c:v>
                </c:pt>
                <c:pt idx="16">
                  <c:v>100</c:v>
                </c:pt>
                <c:pt idx="17">
                  <c:v>95</c:v>
                </c:pt>
                <c:pt idx="18">
                  <c:v>72</c:v>
                </c:pt>
                <c:pt idx="19">
                  <c:v>68</c:v>
                </c:pt>
                <c:pt idx="20">
                  <c:v>69</c:v>
                </c:pt>
                <c:pt idx="21">
                  <c:v>75</c:v>
                </c:pt>
                <c:pt idx="22">
                  <c:v>53</c:v>
                </c:pt>
                <c:pt idx="23">
                  <c:v>72</c:v>
                </c:pt>
                <c:pt idx="24">
                  <c:v>67</c:v>
                </c:pt>
                <c:pt idx="25">
                  <c:v>51</c:v>
                </c:pt>
                <c:pt idx="26">
                  <c:v>62</c:v>
                </c:pt>
                <c:pt idx="27">
                  <c:v>62</c:v>
                </c:pt>
                <c:pt idx="28">
                  <c:v>58</c:v>
                </c:pt>
                <c:pt idx="29">
                  <c:v>53</c:v>
                </c:pt>
                <c:pt idx="30">
                  <c:v>51</c:v>
                </c:pt>
                <c:pt idx="31">
                  <c:v>56</c:v>
                </c:pt>
                <c:pt idx="32">
                  <c:v>48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'980040'!$B$240:$B$272</c:f>
              <c:numCache>
                <c:formatCode>General</c:formatCode>
                <c:ptCount val="33"/>
                <c:pt idx="0">
                  <c:v>-167.745</c:v>
                </c:pt>
                <c:pt idx="1">
                  <c:v>-167.82499999999999</c:v>
                </c:pt>
                <c:pt idx="2">
                  <c:v>-167.89500000000001</c:v>
                </c:pt>
                <c:pt idx="3">
                  <c:v>-167.96</c:v>
                </c:pt>
                <c:pt idx="4">
                  <c:v>-168.01</c:v>
                </c:pt>
                <c:pt idx="5">
                  <c:v>-168.07499999999999</c:v>
                </c:pt>
                <c:pt idx="6">
                  <c:v>-168.15</c:v>
                </c:pt>
                <c:pt idx="7">
                  <c:v>-168.22</c:v>
                </c:pt>
                <c:pt idx="8">
                  <c:v>-168.285</c:v>
                </c:pt>
                <c:pt idx="9">
                  <c:v>-168.35</c:v>
                </c:pt>
                <c:pt idx="10">
                  <c:v>-168.405</c:v>
                </c:pt>
                <c:pt idx="11">
                  <c:v>-168.48</c:v>
                </c:pt>
                <c:pt idx="12">
                  <c:v>-168.54</c:v>
                </c:pt>
                <c:pt idx="13">
                  <c:v>-168.61</c:v>
                </c:pt>
                <c:pt idx="14">
                  <c:v>-168.67500000000001</c:v>
                </c:pt>
                <c:pt idx="15">
                  <c:v>-168.74</c:v>
                </c:pt>
                <c:pt idx="16">
                  <c:v>-168.8</c:v>
                </c:pt>
                <c:pt idx="17">
                  <c:v>-168.85499999999999</c:v>
                </c:pt>
                <c:pt idx="18">
                  <c:v>-168.93</c:v>
                </c:pt>
                <c:pt idx="19">
                  <c:v>-169</c:v>
                </c:pt>
                <c:pt idx="20">
                  <c:v>-169.065</c:v>
                </c:pt>
                <c:pt idx="21">
                  <c:v>-169.125</c:v>
                </c:pt>
                <c:pt idx="22">
                  <c:v>-169.19</c:v>
                </c:pt>
                <c:pt idx="23">
                  <c:v>-169.255</c:v>
                </c:pt>
                <c:pt idx="24">
                  <c:v>-169.32499999999999</c:v>
                </c:pt>
                <c:pt idx="25">
                  <c:v>-169.39</c:v>
                </c:pt>
                <c:pt idx="26">
                  <c:v>-169.45</c:v>
                </c:pt>
                <c:pt idx="27">
                  <c:v>-169.52</c:v>
                </c:pt>
                <c:pt idx="28">
                  <c:v>-169.58</c:v>
                </c:pt>
                <c:pt idx="29">
                  <c:v>-169.65</c:v>
                </c:pt>
                <c:pt idx="30">
                  <c:v>-169.71</c:v>
                </c:pt>
                <c:pt idx="31">
                  <c:v>-169.78</c:v>
                </c:pt>
                <c:pt idx="32">
                  <c:v>-169.845</c:v>
                </c:pt>
              </c:numCache>
            </c:numRef>
          </c:xVal>
          <c:yVal>
            <c:numRef>
              <c:f>'980040'!$F$240:$F$272</c:f>
              <c:numCache>
                <c:formatCode>General</c:formatCode>
                <c:ptCount val="33"/>
                <c:pt idx="0">
                  <c:v>160.42361060503902</c:v>
                </c:pt>
                <c:pt idx="1">
                  <c:v>160.42361060503902</c:v>
                </c:pt>
                <c:pt idx="2">
                  <c:v>160.42361060503902</c:v>
                </c:pt>
                <c:pt idx="3">
                  <c:v>160.42361060503902</c:v>
                </c:pt>
                <c:pt idx="4">
                  <c:v>160.42361060503902</c:v>
                </c:pt>
                <c:pt idx="5">
                  <c:v>160.42361060503902</c:v>
                </c:pt>
                <c:pt idx="6">
                  <c:v>160.42361060503902</c:v>
                </c:pt>
                <c:pt idx="7">
                  <c:v>160.42361060503902</c:v>
                </c:pt>
                <c:pt idx="8">
                  <c:v>160.42361060503902</c:v>
                </c:pt>
                <c:pt idx="9">
                  <c:v>160.42361060503902</c:v>
                </c:pt>
                <c:pt idx="10">
                  <c:v>160.42361060503902</c:v>
                </c:pt>
                <c:pt idx="11">
                  <c:v>160.42361060503902</c:v>
                </c:pt>
                <c:pt idx="12">
                  <c:v>160.42361060503902</c:v>
                </c:pt>
                <c:pt idx="13">
                  <c:v>158.0066099216032</c:v>
                </c:pt>
                <c:pt idx="14">
                  <c:v>148.64573107598903</c:v>
                </c:pt>
                <c:pt idx="15">
                  <c:v>132.23693535131602</c:v>
                </c:pt>
                <c:pt idx="16">
                  <c:v>110.8348071565934</c:v>
                </c:pt>
                <c:pt idx="17">
                  <c:v>90.508651026256857</c:v>
                </c:pt>
                <c:pt idx="18">
                  <c:v>70.907151916223881</c:v>
                </c:pt>
                <c:pt idx="19">
                  <c:v>61.07826039843777</c:v>
                </c:pt>
                <c:pt idx="20">
                  <c:v>59.061491076455376</c:v>
                </c:pt>
                <c:pt idx="21">
                  <c:v>59.061491076455376</c:v>
                </c:pt>
                <c:pt idx="22">
                  <c:v>59.061491076455376</c:v>
                </c:pt>
                <c:pt idx="23">
                  <c:v>59.061491076455376</c:v>
                </c:pt>
                <c:pt idx="24">
                  <c:v>59.061491076455376</c:v>
                </c:pt>
                <c:pt idx="25">
                  <c:v>59.061491076455376</c:v>
                </c:pt>
                <c:pt idx="26">
                  <c:v>59.061491076455376</c:v>
                </c:pt>
                <c:pt idx="27">
                  <c:v>59.061491076455376</c:v>
                </c:pt>
                <c:pt idx="28">
                  <c:v>59.061491076455376</c:v>
                </c:pt>
                <c:pt idx="29">
                  <c:v>59.061491076455376</c:v>
                </c:pt>
                <c:pt idx="30">
                  <c:v>59.061491076455376</c:v>
                </c:pt>
                <c:pt idx="31">
                  <c:v>59.061491076455376</c:v>
                </c:pt>
                <c:pt idx="32">
                  <c:v>59.061491076455376</c:v>
                </c:pt>
              </c:numCache>
            </c:numRef>
          </c:yVal>
        </c:ser>
        <c:axId val="228528128"/>
        <c:axId val="228529664"/>
      </c:scatterChart>
      <c:valAx>
        <c:axId val="228528128"/>
        <c:scaling>
          <c:orientation val="minMax"/>
        </c:scaling>
        <c:axPos val="b"/>
        <c:numFmt formatCode="General" sourceLinked="1"/>
        <c:tickLblPos val="nextTo"/>
        <c:crossAx val="228529664"/>
        <c:crosses val="autoZero"/>
        <c:crossBetween val="midCat"/>
      </c:valAx>
      <c:valAx>
        <c:axId val="228529664"/>
        <c:scaling>
          <c:orientation val="minMax"/>
        </c:scaling>
        <c:axPos val="l"/>
        <c:majorGridlines/>
        <c:numFmt formatCode="General" sourceLinked="1"/>
        <c:tickLblPos val="nextTo"/>
        <c:crossAx val="22852812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'980040'!$B$290:$B$322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-167.86500000000001</c:v>
                </c:pt>
                <c:pt idx="3">
                  <c:v>-167.92500000000001</c:v>
                </c:pt>
                <c:pt idx="4">
                  <c:v>-168</c:v>
                </c:pt>
                <c:pt idx="5">
                  <c:v>-168.065</c:v>
                </c:pt>
                <c:pt idx="6">
                  <c:v>-168.13</c:v>
                </c:pt>
                <c:pt idx="7">
                  <c:v>-168.19499999999999</c:v>
                </c:pt>
                <c:pt idx="8">
                  <c:v>-168.26</c:v>
                </c:pt>
                <c:pt idx="9">
                  <c:v>-168.32499999999999</c:v>
                </c:pt>
                <c:pt idx="10">
                  <c:v>-168.39</c:v>
                </c:pt>
                <c:pt idx="11">
                  <c:v>-168.45500000000001</c:v>
                </c:pt>
                <c:pt idx="12">
                  <c:v>-168.51499999999999</c:v>
                </c:pt>
                <c:pt idx="13">
                  <c:v>-168.58</c:v>
                </c:pt>
                <c:pt idx="14">
                  <c:v>-168.65</c:v>
                </c:pt>
                <c:pt idx="15">
                  <c:v>-168.715</c:v>
                </c:pt>
                <c:pt idx="16">
                  <c:v>-168.77500000000001</c:v>
                </c:pt>
                <c:pt idx="17">
                  <c:v>-168.845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</c:v>
                </c:pt>
                <c:pt idx="21">
                  <c:v>-169.1</c:v>
                </c:pt>
                <c:pt idx="22">
                  <c:v>-169.17</c:v>
                </c:pt>
                <c:pt idx="23">
                  <c:v>-169.23</c:v>
                </c:pt>
                <c:pt idx="24">
                  <c:v>-169.3</c:v>
                </c:pt>
                <c:pt idx="25">
                  <c:v>-169.36</c:v>
                </c:pt>
                <c:pt idx="26">
                  <c:v>-169.42500000000001</c:v>
                </c:pt>
                <c:pt idx="27">
                  <c:v>-169.495</c:v>
                </c:pt>
                <c:pt idx="28">
                  <c:v>-169.55500000000001</c:v>
                </c:pt>
                <c:pt idx="29">
                  <c:v>-169.625</c:v>
                </c:pt>
                <c:pt idx="30">
                  <c:v>-169.685</c:v>
                </c:pt>
                <c:pt idx="31">
                  <c:v>-169.755</c:v>
                </c:pt>
                <c:pt idx="32">
                  <c:v>-169.82</c:v>
                </c:pt>
              </c:numCache>
            </c:numRef>
          </c:xVal>
          <c:yVal>
            <c:numRef>
              <c:f>'980040'!$E$290:$E$322</c:f>
              <c:numCache>
                <c:formatCode>General</c:formatCode>
                <c:ptCount val="33"/>
                <c:pt idx="0">
                  <c:v>157</c:v>
                </c:pt>
                <c:pt idx="1">
                  <c:v>153</c:v>
                </c:pt>
                <c:pt idx="2">
                  <c:v>165</c:v>
                </c:pt>
                <c:pt idx="3">
                  <c:v>151</c:v>
                </c:pt>
                <c:pt idx="4">
                  <c:v>160</c:v>
                </c:pt>
                <c:pt idx="5">
                  <c:v>177</c:v>
                </c:pt>
                <c:pt idx="6">
                  <c:v>149</c:v>
                </c:pt>
                <c:pt idx="7">
                  <c:v>135</c:v>
                </c:pt>
                <c:pt idx="8">
                  <c:v>131</c:v>
                </c:pt>
                <c:pt idx="9">
                  <c:v>145</c:v>
                </c:pt>
                <c:pt idx="10">
                  <c:v>125</c:v>
                </c:pt>
                <c:pt idx="11">
                  <c:v>144</c:v>
                </c:pt>
                <c:pt idx="12">
                  <c:v>118</c:v>
                </c:pt>
                <c:pt idx="13">
                  <c:v>120</c:v>
                </c:pt>
                <c:pt idx="14">
                  <c:v>81</c:v>
                </c:pt>
                <c:pt idx="15">
                  <c:v>67</c:v>
                </c:pt>
                <c:pt idx="16">
                  <c:v>56</c:v>
                </c:pt>
                <c:pt idx="17">
                  <c:v>61</c:v>
                </c:pt>
                <c:pt idx="18">
                  <c:v>62</c:v>
                </c:pt>
                <c:pt idx="19">
                  <c:v>70</c:v>
                </c:pt>
                <c:pt idx="20">
                  <c:v>57</c:v>
                </c:pt>
                <c:pt idx="21">
                  <c:v>64</c:v>
                </c:pt>
                <c:pt idx="22">
                  <c:v>81</c:v>
                </c:pt>
                <c:pt idx="23">
                  <c:v>57</c:v>
                </c:pt>
                <c:pt idx="24">
                  <c:v>63</c:v>
                </c:pt>
                <c:pt idx="25">
                  <c:v>44</c:v>
                </c:pt>
                <c:pt idx="26">
                  <c:v>51</c:v>
                </c:pt>
                <c:pt idx="27">
                  <c:v>56</c:v>
                </c:pt>
                <c:pt idx="28">
                  <c:v>48</c:v>
                </c:pt>
                <c:pt idx="29">
                  <c:v>62</c:v>
                </c:pt>
                <c:pt idx="30">
                  <c:v>68</c:v>
                </c:pt>
                <c:pt idx="31">
                  <c:v>66</c:v>
                </c:pt>
                <c:pt idx="32">
                  <c:v>59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'980040'!$B$290:$B$322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-167.86500000000001</c:v>
                </c:pt>
                <c:pt idx="3">
                  <c:v>-167.92500000000001</c:v>
                </c:pt>
                <c:pt idx="4">
                  <c:v>-168</c:v>
                </c:pt>
                <c:pt idx="5">
                  <c:v>-168.065</c:v>
                </c:pt>
                <c:pt idx="6">
                  <c:v>-168.13</c:v>
                </c:pt>
                <c:pt idx="7">
                  <c:v>-168.19499999999999</c:v>
                </c:pt>
                <c:pt idx="8">
                  <c:v>-168.26</c:v>
                </c:pt>
                <c:pt idx="9">
                  <c:v>-168.32499999999999</c:v>
                </c:pt>
                <c:pt idx="10">
                  <c:v>-168.39</c:v>
                </c:pt>
                <c:pt idx="11">
                  <c:v>-168.45500000000001</c:v>
                </c:pt>
                <c:pt idx="12">
                  <c:v>-168.51499999999999</c:v>
                </c:pt>
                <c:pt idx="13">
                  <c:v>-168.58</c:v>
                </c:pt>
                <c:pt idx="14">
                  <c:v>-168.65</c:v>
                </c:pt>
                <c:pt idx="15">
                  <c:v>-168.715</c:v>
                </c:pt>
                <c:pt idx="16">
                  <c:v>-168.77500000000001</c:v>
                </c:pt>
                <c:pt idx="17">
                  <c:v>-168.845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</c:v>
                </c:pt>
                <c:pt idx="21">
                  <c:v>-169.1</c:v>
                </c:pt>
                <c:pt idx="22">
                  <c:v>-169.17</c:v>
                </c:pt>
                <c:pt idx="23">
                  <c:v>-169.23</c:v>
                </c:pt>
                <c:pt idx="24">
                  <c:v>-169.3</c:v>
                </c:pt>
                <c:pt idx="25">
                  <c:v>-169.36</c:v>
                </c:pt>
                <c:pt idx="26">
                  <c:v>-169.42500000000001</c:v>
                </c:pt>
                <c:pt idx="27">
                  <c:v>-169.495</c:v>
                </c:pt>
                <c:pt idx="28">
                  <c:v>-169.55500000000001</c:v>
                </c:pt>
                <c:pt idx="29">
                  <c:v>-169.625</c:v>
                </c:pt>
                <c:pt idx="30">
                  <c:v>-169.685</c:v>
                </c:pt>
                <c:pt idx="31">
                  <c:v>-169.755</c:v>
                </c:pt>
                <c:pt idx="32">
                  <c:v>-169.82</c:v>
                </c:pt>
              </c:numCache>
            </c:numRef>
          </c:xVal>
          <c:yVal>
            <c:numRef>
              <c:f>'980040'!$F$290:$F$322</c:f>
              <c:numCache>
                <c:formatCode>General</c:formatCode>
                <c:ptCount val="33"/>
                <c:pt idx="0">
                  <c:v>149.30672886122747</c:v>
                </c:pt>
                <c:pt idx="1">
                  <c:v>149.30672886122747</c:v>
                </c:pt>
                <c:pt idx="2">
                  <c:v>149.30672886122747</c:v>
                </c:pt>
                <c:pt idx="3">
                  <c:v>149.30672886122747</c:v>
                </c:pt>
                <c:pt idx="4">
                  <c:v>149.30672886122747</c:v>
                </c:pt>
                <c:pt idx="5">
                  <c:v>149.30672886122747</c:v>
                </c:pt>
                <c:pt idx="6">
                  <c:v>149.30672886122747</c:v>
                </c:pt>
                <c:pt idx="7">
                  <c:v>149.30672886122747</c:v>
                </c:pt>
                <c:pt idx="8">
                  <c:v>149.30672886122747</c:v>
                </c:pt>
                <c:pt idx="9">
                  <c:v>149.30672886122747</c:v>
                </c:pt>
                <c:pt idx="10">
                  <c:v>146.66141543942655</c:v>
                </c:pt>
                <c:pt idx="11">
                  <c:v>138.09554218794733</c:v>
                </c:pt>
                <c:pt idx="12">
                  <c:v>124.92556495825276</c:v>
                </c:pt>
                <c:pt idx="13">
                  <c:v>104.95648754536975</c:v>
                </c:pt>
                <c:pt idx="14">
                  <c:v>83.244778890417535</c:v>
                </c:pt>
                <c:pt idx="15">
                  <c:v>69.234498810607292</c:v>
                </c:pt>
                <c:pt idx="16">
                  <c:v>61.564949888350569</c:v>
                </c:pt>
                <c:pt idx="17">
                  <c:v>58.947081609582369</c:v>
                </c:pt>
                <c:pt idx="18">
                  <c:v>58.947081609582369</c:v>
                </c:pt>
                <c:pt idx="19">
                  <c:v>58.947081609582369</c:v>
                </c:pt>
                <c:pt idx="20">
                  <c:v>58.947081609582369</c:v>
                </c:pt>
                <c:pt idx="21">
                  <c:v>58.947081609582369</c:v>
                </c:pt>
                <c:pt idx="22">
                  <c:v>58.947081609582369</c:v>
                </c:pt>
                <c:pt idx="23">
                  <c:v>58.947081609582369</c:v>
                </c:pt>
                <c:pt idx="24">
                  <c:v>58.947081609582369</c:v>
                </c:pt>
                <c:pt idx="25">
                  <c:v>58.947081609582369</c:v>
                </c:pt>
                <c:pt idx="26">
                  <c:v>58.947081609582369</c:v>
                </c:pt>
                <c:pt idx="27">
                  <c:v>58.947081609582369</c:v>
                </c:pt>
                <c:pt idx="28">
                  <c:v>58.947081609582369</c:v>
                </c:pt>
                <c:pt idx="29">
                  <c:v>58.947081609582369</c:v>
                </c:pt>
                <c:pt idx="30">
                  <c:v>58.947081609582369</c:v>
                </c:pt>
                <c:pt idx="31">
                  <c:v>58.947081609582369</c:v>
                </c:pt>
                <c:pt idx="32">
                  <c:v>58.947081609582369</c:v>
                </c:pt>
              </c:numCache>
            </c:numRef>
          </c:yVal>
        </c:ser>
        <c:axId val="228557952"/>
        <c:axId val="228559488"/>
      </c:scatterChart>
      <c:valAx>
        <c:axId val="228557952"/>
        <c:scaling>
          <c:orientation val="minMax"/>
        </c:scaling>
        <c:axPos val="b"/>
        <c:numFmt formatCode="General" sourceLinked="1"/>
        <c:tickLblPos val="nextTo"/>
        <c:crossAx val="228559488"/>
        <c:crosses val="autoZero"/>
        <c:crossBetween val="midCat"/>
      </c:valAx>
      <c:valAx>
        <c:axId val="228559488"/>
        <c:scaling>
          <c:orientation val="minMax"/>
        </c:scaling>
        <c:axPos val="l"/>
        <c:majorGridlines/>
        <c:numFmt formatCode="General" sourceLinked="1"/>
        <c:tickLblPos val="nextTo"/>
        <c:crossAx val="22855795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'980040'!$B$340:$B$372</c:f>
              <c:numCache>
                <c:formatCode>General</c:formatCode>
                <c:ptCount val="33"/>
                <c:pt idx="0">
                  <c:v>-169.23</c:v>
                </c:pt>
                <c:pt idx="1">
                  <c:v>-169.30500000000001</c:v>
                </c:pt>
                <c:pt idx="2">
                  <c:v>-169.375</c:v>
                </c:pt>
                <c:pt idx="3">
                  <c:v>-169.44</c:v>
                </c:pt>
                <c:pt idx="4">
                  <c:v>-169.51</c:v>
                </c:pt>
                <c:pt idx="5">
                  <c:v>-169.57</c:v>
                </c:pt>
                <c:pt idx="6">
                  <c:v>-169.63499999999999</c:v>
                </c:pt>
                <c:pt idx="7">
                  <c:v>-169.70500000000001</c:v>
                </c:pt>
                <c:pt idx="8">
                  <c:v>-169.77</c:v>
                </c:pt>
                <c:pt idx="9">
                  <c:v>-169.83500000000001</c:v>
                </c:pt>
                <c:pt idx="10">
                  <c:v>-169.9</c:v>
                </c:pt>
                <c:pt idx="11">
                  <c:v>-169.96</c:v>
                </c:pt>
                <c:pt idx="12">
                  <c:v>-170.03</c:v>
                </c:pt>
                <c:pt idx="13">
                  <c:v>-170.09</c:v>
                </c:pt>
                <c:pt idx="14">
                  <c:v>-170.15</c:v>
                </c:pt>
                <c:pt idx="15">
                  <c:v>-170.22</c:v>
                </c:pt>
                <c:pt idx="16">
                  <c:v>-170.28</c:v>
                </c:pt>
                <c:pt idx="17">
                  <c:v>-170.35</c:v>
                </c:pt>
                <c:pt idx="18">
                  <c:v>-170.41499999999999</c:v>
                </c:pt>
                <c:pt idx="19">
                  <c:v>-170.48500000000001</c:v>
                </c:pt>
                <c:pt idx="20">
                  <c:v>-170.55</c:v>
                </c:pt>
                <c:pt idx="21">
                  <c:v>-170.61500000000001</c:v>
                </c:pt>
                <c:pt idx="22">
                  <c:v>-170.67</c:v>
                </c:pt>
                <c:pt idx="23">
                  <c:v>-170.74</c:v>
                </c:pt>
                <c:pt idx="24">
                  <c:v>-170.8</c:v>
                </c:pt>
                <c:pt idx="25">
                  <c:v>-170.87</c:v>
                </c:pt>
                <c:pt idx="26">
                  <c:v>-170.94</c:v>
                </c:pt>
                <c:pt idx="27">
                  <c:v>-171.005</c:v>
                </c:pt>
                <c:pt idx="28">
                  <c:v>-171.07</c:v>
                </c:pt>
                <c:pt idx="29">
                  <c:v>-171.13499999999999</c:v>
                </c:pt>
                <c:pt idx="30">
                  <c:v>-171.19499999999999</c:v>
                </c:pt>
                <c:pt idx="31">
                  <c:v>-171.26499999999999</c:v>
                </c:pt>
                <c:pt idx="32">
                  <c:v>-171.33</c:v>
                </c:pt>
              </c:numCache>
            </c:numRef>
          </c:xVal>
          <c:yVal>
            <c:numRef>
              <c:f>'980040'!$E$340:$E$372</c:f>
              <c:numCache>
                <c:formatCode>General</c:formatCode>
                <c:ptCount val="33"/>
                <c:pt idx="0">
                  <c:v>290</c:v>
                </c:pt>
                <c:pt idx="1">
                  <c:v>303</c:v>
                </c:pt>
                <c:pt idx="2">
                  <c:v>288</c:v>
                </c:pt>
                <c:pt idx="3">
                  <c:v>320</c:v>
                </c:pt>
                <c:pt idx="4">
                  <c:v>338</c:v>
                </c:pt>
                <c:pt idx="5">
                  <c:v>341</c:v>
                </c:pt>
                <c:pt idx="6">
                  <c:v>346</c:v>
                </c:pt>
                <c:pt idx="7">
                  <c:v>308</c:v>
                </c:pt>
                <c:pt idx="8">
                  <c:v>326</c:v>
                </c:pt>
                <c:pt idx="9">
                  <c:v>321</c:v>
                </c:pt>
                <c:pt idx="10">
                  <c:v>299</c:v>
                </c:pt>
                <c:pt idx="11">
                  <c:v>294</c:v>
                </c:pt>
                <c:pt idx="12">
                  <c:v>305</c:v>
                </c:pt>
                <c:pt idx="13">
                  <c:v>300</c:v>
                </c:pt>
                <c:pt idx="14">
                  <c:v>298</c:v>
                </c:pt>
                <c:pt idx="15">
                  <c:v>257</c:v>
                </c:pt>
                <c:pt idx="16">
                  <c:v>223</c:v>
                </c:pt>
                <c:pt idx="17">
                  <c:v>177</c:v>
                </c:pt>
                <c:pt idx="18">
                  <c:v>187</c:v>
                </c:pt>
                <c:pt idx="19">
                  <c:v>195</c:v>
                </c:pt>
                <c:pt idx="20">
                  <c:v>182</c:v>
                </c:pt>
                <c:pt idx="21">
                  <c:v>183</c:v>
                </c:pt>
                <c:pt idx="22">
                  <c:v>166</c:v>
                </c:pt>
                <c:pt idx="23">
                  <c:v>194</c:v>
                </c:pt>
                <c:pt idx="24">
                  <c:v>184</c:v>
                </c:pt>
                <c:pt idx="25">
                  <c:v>188</c:v>
                </c:pt>
                <c:pt idx="26">
                  <c:v>179</c:v>
                </c:pt>
                <c:pt idx="27">
                  <c:v>173</c:v>
                </c:pt>
                <c:pt idx="28">
                  <c:v>188</c:v>
                </c:pt>
                <c:pt idx="29">
                  <c:v>183</c:v>
                </c:pt>
                <c:pt idx="30">
                  <c:v>198</c:v>
                </c:pt>
                <c:pt idx="31">
                  <c:v>205</c:v>
                </c:pt>
                <c:pt idx="32">
                  <c:v>150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'980040'!$B$340:$B$372</c:f>
              <c:numCache>
                <c:formatCode>General</c:formatCode>
                <c:ptCount val="33"/>
                <c:pt idx="0">
                  <c:v>-169.23</c:v>
                </c:pt>
                <c:pt idx="1">
                  <c:v>-169.30500000000001</c:v>
                </c:pt>
                <c:pt idx="2">
                  <c:v>-169.375</c:v>
                </c:pt>
                <c:pt idx="3">
                  <c:v>-169.44</c:v>
                </c:pt>
                <c:pt idx="4">
                  <c:v>-169.51</c:v>
                </c:pt>
                <c:pt idx="5">
                  <c:v>-169.57</c:v>
                </c:pt>
                <c:pt idx="6">
                  <c:v>-169.63499999999999</c:v>
                </c:pt>
                <c:pt idx="7">
                  <c:v>-169.70500000000001</c:v>
                </c:pt>
                <c:pt idx="8">
                  <c:v>-169.77</c:v>
                </c:pt>
                <c:pt idx="9">
                  <c:v>-169.83500000000001</c:v>
                </c:pt>
                <c:pt idx="10">
                  <c:v>-169.9</c:v>
                </c:pt>
                <c:pt idx="11">
                  <c:v>-169.96</c:v>
                </c:pt>
                <c:pt idx="12">
                  <c:v>-170.03</c:v>
                </c:pt>
                <c:pt idx="13">
                  <c:v>-170.09</c:v>
                </c:pt>
                <c:pt idx="14">
                  <c:v>-170.15</c:v>
                </c:pt>
                <c:pt idx="15">
                  <c:v>-170.22</c:v>
                </c:pt>
                <c:pt idx="16">
                  <c:v>-170.28</c:v>
                </c:pt>
                <c:pt idx="17">
                  <c:v>-170.35</c:v>
                </c:pt>
                <c:pt idx="18">
                  <c:v>-170.41499999999999</c:v>
                </c:pt>
                <c:pt idx="19">
                  <c:v>-170.48500000000001</c:v>
                </c:pt>
                <c:pt idx="20">
                  <c:v>-170.55</c:v>
                </c:pt>
                <c:pt idx="21">
                  <c:v>-170.61500000000001</c:v>
                </c:pt>
                <c:pt idx="22">
                  <c:v>-170.67</c:v>
                </c:pt>
                <c:pt idx="23">
                  <c:v>-170.74</c:v>
                </c:pt>
                <c:pt idx="24">
                  <c:v>-170.8</c:v>
                </c:pt>
                <c:pt idx="25">
                  <c:v>-170.87</c:v>
                </c:pt>
                <c:pt idx="26">
                  <c:v>-170.94</c:v>
                </c:pt>
                <c:pt idx="27">
                  <c:v>-171.005</c:v>
                </c:pt>
                <c:pt idx="28">
                  <c:v>-171.07</c:v>
                </c:pt>
                <c:pt idx="29">
                  <c:v>-171.13499999999999</c:v>
                </c:pt>
                <c:pt idx="30">
                  <c:v>-171.19499999999999</c:v>
                </c:pt>
                <c:pt idx="31">
                  <c:v>-171.26499999999999</c:v>
                </c:pt>
                <c:pt idx="32">
                  <c:v>-171.33</c:v>
                </c:pt>
              </c:numCache>
            </c:numRef>
          </c:xVal>
          <c:yVal>
            <c:numRef>
              <c:f>'980040'!$F$340:$F$372</c:f>
              <c:numCache>
                <c:formatCode>General</c:formatCode>
                <c:ptCount val="33"/>
                <c:pt idx="0">
                  <c:v>311.73474108137702</c:v>
                </c:pt>
                <c:pt idx="1">
                  <c:v>311.73474108137702</c:v>
                </c:pt>
                <c:pt idx="2">
                  <c:v>311.73474108137702</c:v>
                </c:pt>
                <c:pt idx="3">
                  <c:v>311.73474108137702</c:v>
                </c:pt>
                <c:pt idx="4">
                  <c:v>311.73474108137702</c:v>
                </c:pt>
                <c:pt idx="5">
                  <c:v>311.73474108137702</c:v>
                </c:pt>
                <c:pt idx="6">
                  <c:v>311.73474108137702</c:v>
                </c:pt>
                <c:pt idx="7">
                  <c:v>311.73474108137702</c:v>
                </c:pt>
                <c:pt idx="8">
                  <c:v>311.73474108137702</c:v>
                </c:pt>
                <c:pt idx="9">
                  <c:v>311.73474108137702</c:v>
                </c:pt>
                <c:pt idx="10">
                  <c:v>311.73474108137702</c:v>
                </c:pt>
                <c:pt idx="11">
                  <c:v>311.73474108137702</c:v>
                </c:pt>
                <c:pt idx="12">
                  <c:v>311.73474108137702</c:v>
                </c:pt>
                <c:pt idx="13">
                  <c:v>311.45386520513335</c:v>
                </c:pt>
                <c:pt idx="14">
                  <c:v>298.54140113578677</c:v>
                </c:pt>
                <c:pt idx="15">
                  <c:v>259.14906739692742</c:v>
                </c:pt>
                <c:pt idx="16">
                  <c:v>215.19668681201665</c:v>
                </c:pt>
                <c:pt idx="17">
                  <c:v>186.77909167604585</c:v>
                </c:pt>
                <c:pt idx="18">
                  <c:v>182.30105565729798</c:v>
                </c:pt>
                <c:pt idx="19">
                  <c:v>182.30105565729798</c:v>
                </c:pt>
                <c:pt idx="20">
                  <c:v>182.30105565729798</c:v>
                </c:pt>
                <c:pt idx="21">
                  <c:v>182.30105565729798</c:v>
                </c:pt>
                <c:pt idx="22">
                  <c:v>182.30105565729798</c:v>
                </c:pt>
                <c:pt idx="23">
                  <c:v>182.30105565729798</c:v>
                </c:pt>
                <c:pt idx="24">
                  <c:v>182.30105565729798</c:v>
                </c:pt>
                <c:pt idx="25">
                  <c:v>182.30105565729798</c:v>
                </c:pt>
                <c:pt idx="26">
                  <c:v>182.30105565729798</c:v>
                </c:pt>
                <c:pt idx="27">
                  <c:v>182.30105565729798</c:v>
                </c:pt>
                <c:pt idx="28">
                  <c:v>182.30105565729798</c:v>
                </c:pt>
                <c:pt idx="29">
                  <c:v>182.30105565729798</c:v>
                </c:pt>
                <c:pt idx="30">
                  <c:v>182.30105565729798</c:v>
                </c:pt>
                <c:pt idx="31">
                  <c:v>182.30105565729798</c:v>
                </c:pt>
                <c:pt idx="32">
                  <c:v>182.30105565729798</c:v>
                </c:pt>
              </c:numCache>
            </c:numRef>
          </c:yVal>
        </c:ser>
        <c:axId val="228575488"/>
        <c:axId val="228581376"/>
      </c:scatterChart>
      <c:valAx>
        <c:axId val="228575488"/>
        <c:scaling>
          <c:orientation val="minMax"/>
        </c:scaling>
        <c:axPos val="b"/>
        <c:numFmt formatCode="General" sourceLinked="1"/>
        <c:tickLblPos val="nextTo"/>
        <c:crossAx val="228581376"/>
        <c:crosses val="autoZero"/>
        <c:crossBetween val="midCat"/>
      </c:valAx>
      <c:valAx>
        <c:axId val="228581376"/>
        <c:scaling>
          <c:orientation val="minMax"/>
        </c:scaling>
        <c:axPos val="l"/>
        <c:majorGridlines/>
        <c:numFmt formatCode="General" sourceLinked="1"/>
        <c:tickLblPos val="nextTo"/>
        <c:crossAx val="228575488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'980040'!$B$390:$B$422</c:f>
              <c:numCache>
                <c:formatCode>General</c:formatCode>
                <c:ptCount val="33"/>
                <c:pt idx="0">
                  <c:v>-169.435</c:v>
                </c:pt>
                <c:pt idx="1">
                  <c:v>-169.51499999999999</c:v>
                </c:pt>
                <c:pt idx="2">
                  <c:v>-169.58500000000001</c:v>
                </c:pt>
                <c:pt idx="3">
                  <c:v>-169.65</c:v>
                </c:pt>
                <c:pt idx="4">
                  <c:v>-169.72</c:v>
                </c:pt>
                <c:pt idx="5">
                  <c:v>-169.785</c:v>
                </c:pt>
                <c:pt idx="6">
                  <c:v>-169.845</c:v>
                </c:pt>
                <c:pt idx="7">
                  <c:v>-169.91499999999999</c:v>
                </c:pt>
                <c:pt idx="8">
                  <c:v>-169.97499999999999</c:v>
                </c:pt>
                <c:pt idx="9">
                  <c:v>-170.035</c:v>
                </c:pt>
                <c:pt idx="10">
                  <c:v>-170.10499999999999</c:v>
                </c:pt>
                <c:pt idx="11">
                  <c:v>-170.17500000000001</c:v>
                </c:pt>
                <c:pt idx="12">
                  <c:v>-170.24</c:v>
                </c:pt>
                <c:pt idx="13">
                  <c:v>-170.30500000000001</c:v>
                </c:pt>
                <c:pt idx="14">
                  <c:v>-170.37</c:v>
                </c:pt>
                <c:pt idx="15">
                  <c:v>-170.43</c:v>
                </c:pt>
                <c:pt idx="16">
                  <c:v>-170.495</c:v>
                </c:pt>
                <c:pt idx="17">
                  <c:v>-170.55500000000001</c:v>
                </c:pt>
                <c:pt idx="18">
                  <c:v>-170.63</c:v>
                </c:pt>
                <c:pt idx="19">
                  <c:v>-170.69499999999999</c:v>
                </c:pt>
                <c:pt idx="20">
                  <c:v>-170.76</c:v>
                </c:pt>
                <c:pt idx="21">
                  <c:v>-170.82499999999999</c:v>
                </c:pt>
                <c:pt idx="22">
                  <c:v>-170.89</c:v>
                </c:pt>
                <c:pt idx="23">
                  <c:v>-170.95500000000001</c:v>
                </c:pt>
                <c:pt idx="24">
                  <c:v>-171.02</c:v>
                </c:pt>
                <c:pt idx="25">
                  <c:v>-171.08500000000001</c:v>
                </c:pt>
                <c:pt idx="26">
                  <c:v>-171.14</c:v>
                </c:pt>
                <c:pt idx="27">
                  <c:v>-171.21</c:v>
                </c:pt>
                <c:pt idx="28">
                  <c:v>-171.28</c:v>
                </c:pt>
                <c:pt idx="29">
                  <c:v>-171.34</c:v>
                </c:pt>
                <c:pt idx="30">
                  <c:v>-171.41</c:v>
                </c:pt>
                <c:pt idx="31">
                  <c:v>-171.47</c:v>
                </c:pt>
                <c:pt idx="32">
                  <c:v>-171.53</c:v>
                </c:pt>
              </c:numCache>
            </c:numRef>
          </c:xVal>
          <c:yVal>
            <c:numRef>
              <c:f>'980040'!$E$390:$E$422</c:f>
              <c:numCache>
                <c:formatCode>General</c:formatCode>
                <c:ptCount val="33"/>
                <c:pt idx="0">
                  <c:v>166</c:v>
                </c:pt>
                <c:pt idx="1">
                  <c:v>165</c:v>
                </c:pt>
                <c:pt idx="2">
                  <c:v>163</c:v>
                </c:pt>
                <c:pt idx="3">
                  <c:v>156</c:v>
                </c:pt>
                <c:pt idx="4">
                  <c:v>200</c:v>
                </c:pt>
                <c:pt idx="5">
                  <c:v>165</c:v>
                </c:pt>
                <c:pt idx="6">
                  <c:v>172</c:v>
                </c:pt>
                <c:pt idx="7">
                  <c:v>167</c:v>
                </c:pt>
                <c:pt idx="8">
                  <c:v>178</c:v>
                </c:pt>
                <c:pt idx="9">
                  <c:v>168</c:v>
                </c:pt>
                <c:pt idx="10">
                  <c:v>157</c:v>
                </c:pt>
                <c:pt idx="11">
                  <c:v>181</c:v>
                </c:pt>
                <c:pt idx="12">
                  <c:v>135</c:v>
                </c:pt>
                <c:pt idx="13">
                  <c:v>145</c:v>
                </c:pt>
                <c:pt idx="14">
                  <c:v>136</c:v>
                </c:pt>
                <c:pt idx="15">
                  <c:v>120</c:v>
                </c:pt>
                <c:pt idx="16">
                  <c:v>92</c:v>
                </c:pt>
                <c:pt idx="17">
                  <c:v>79</c:v>
                </c:pt>
                <c:pt idx="18">
                  <c:v>75</c:v>
                </c:pt>
                <c:pt idx="19">
                  <c:v>59</c:v>
                </c:pt>
                <c:pt idx="20">
                  <c:v>70</c:v>
                </c:pt>
                <c:pt idx="21">
                  <c:v>55</c:v>
                </c:pt>
                <c:pt idx="22">
                  <c:v>58</c:v>
                </c:pt>
                <c:pt idx="23">
                  <c:v>51</c:v>
                </c:pt>
                <c:pt idx="24">
                  <c:v>61</c:v>
                </c:pt>
                <c:pt idx="25">
                  <c:v>65</c:v>
                </c:pt>
                <c:pt idx="26">
                  <c:v>76</c:v>
                </c:pt>
                <c:pt idx="27">
                  <c:v>57</c:v>
                </c:pt>
                <c:pt idx="28">
                  <c:v>58</c:v>
                </c:pt>
                <c:pt idx="29">
                  <c:v>52</c:v>
                </c:pt>
                <c:pt idx="30">
                  <c:v>66</c:v>
                </c:pt>
                <c:pt idx="31">
                  <c:v>64</c:v>
                </c:pt>
                <c:pt idx="32">
                  <c:v>68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'980040'!$B$390:$B$422</c:f>
              <c:numCache>
                <c:formatCode>General</c:formatCode>
                <c:ptCount val="33"/>
                <c:pt idx="0">
                  <c:v>-169.435</c:v>
                </c:pt>
                <c:pt idx="1">
                  <c:v>-169.51499999999999</c:v>
                </c:pt>
                <c:pt idx="2">
                  <c:v>-169.58500000000001</c:v>
                </c:pt>
                <c:pt idx="3">
                  <c:v>-169.65</c:v>
                </c:pt>
                <c:pt idx="4">
                  <c:v>-169.72</c:v>
                </c:pt>
                <c:pt idx="5">
                  <c:v>-169.785</c:v>
                </c:pt>
                <c:pt idx="6">
                  <c:v>-169.845</c:v>
                </c:pt>
                <c:pt idx="7">
                  <c:v>-169.91499999999999</c:v>
                </c:pt>
                <c:pt idx="8">
                  <c:v>-169.97499999999999</c:v>
                </c:pt>
                <c:pt idx="9">
                  <c:v>-170.035</c:v>
                </c:pt>
                <c:pt idx="10">
                  <c:v>-170.10499999999999</c:v>
                </c:pt>
                <c:pt idx="11">
                  <c:v>-170.17500000000001</c:v>
                </c:pt>
                <c:pt idx="12">
                  <c:v>-170.24</c:v>
                </c:pt>
                <c:pt idx="13">
                  <c:v>-170.30500000000001</c:v>
                </c:pt>
                <c:pt idx="14">
                  <c:v>-170.37</c:v>
                </c:pt>
                <c:pt idx="15">
                  <c:v>-170.43</c:v>
                </c:pt>
                <c:pt idx="16">
                  <c:v>-170.495</c:v>
                </c:pt>
                <c:pt idx="17">
                  <c:v>-170.55500000000001</c:v>
                </c:pt>
                <c:pt idx="18">
                  <c:v>-170.63</c:v>
                </c:pt>
                <c:pt idx="19">
                  <c:v>-170.69499999999999</c:v>
                </c:pt>
                <c:pt idx="20">
                  <c:v>-170.76</c:v>
                </c:pt>
                <c:pt idx="21">
                  <c:v>-170.82499999999999</c:v>
                </c:pt>
                <c:pt idx="22">
                  <c:v>-170.89</c:v>
                </c:pt>
                <c:pt idx="23">
                  <c:v>-170.95500000000001</c:v>
                </c:pt>
                <c:pt idx="24">
                  <c:v>-171.02</c:v>
                </c:pt>
                <c:pt idx="25">
                  <c:v>-171.08500000000001</c:v>
                </c:pt>
                <c:pt idx="26">
                  <c:v>-171.14</c:v>
                </c:pt>
                <c:pt idx="27">
                  <c:v>-171.21</c:v>
                </c:pt>
                <c:pt idx="28">
                  <c:v>-171.28</c:v>
                </c:pt>
                <c:pt idx="29">
                  <c:v>-171.34</c:v>
                </c:pt>
                <c:pt idx="30">
                  <c:v>-171.41</c:v>
                </c:pt>
                <c:pt idx="31">
                  <c:v>-171.47</c:v>
                </c:pt>
                <c:pt idx="32">
                  <c:v>-171.53</c:v>
                </c:pt>
              </c:numCache>
            </c:numRef>
          </c:xVal>
          <c:yVal>
            <c:numRef>
              <c:f>'980040'!$F$390:$F$422</c:f>
              <c:numCache>
                <c:formatCode>General</c:formatCode>
                <c:ptCount val="33"/>
                <c:pt idx="0">
                  <c:v>168.47976853583128</c:v>
                </c:pt>
                <c:pt idx="1">
                  <c:v>168.47976853583128</c:v>
                </c:pt>
                <c:pt idx="2">
                  <c:v>168.47976853583128</c:v>
                </c:pt>
                <c:pt idx="3">
                  <c:v>168.47976853583128</c:v>
                </c:pt>
                <c:pt idx="4">
                  <c:v>168.47976853583128</c:v>
                </c:pt>
                <c:pt idx="5">
                  <c:v>168.47976853583128</c:v>
                </c:pt>
                <c:pt idx="6">
                  <c:v>168.47976853583128</c:v>
                </c:pt>
                <c:pt idx="7">
                  <c:v>168.47976853583128</c:v>
                </c:pt>
                <c:pt idx="8">
                  <c:v>168.47976853583128</c:v>
                </c:pt>
                <c:pt idx="9">
                  <c:v>168.47976853583128</c:v>
                </c:pt>
                <c:pt idx="10">
                  <c:v>167.3258004420174</c:v>
                </c:pt>
                <c:pt idx="11">
                  <c:v>162.47897312640848</c:v>
                </c:pt>
                <c:pt idx="12">
                  <c:v>154.59050200854574</c:v>
                </c:pt>
                <c:pt idx="13">
                  <c:v>143.43966090595666</c:v>
                </c:pt>
                <c:pt idx="14">
                  <c:v>129.02644981864123</c:v>
                </c:pt>
                <c:pt idx="15">
                  <c:v>112.85007436583751</c:v>
                </c:pt>
                <c:pt idx="16">
                  <c:v>95.981822334718416</c:v>
                </c:pt>
                <c:pt idx="17">
                  <c:v>83.306722813145839</c:v>
                </c:pt>
                <c:pt idx="18">
                  <c:v>71.371901203532161</c:v>
                </c:pt>
                <c:pt idx="19">
                  <c:v>64.541710663878533</c:v>
                </c:pt>
                <c:pt idx="20">
                  <c:v>60.973890108951274</c:v>
                </c:pt>
                <c:pt idx="21">
                  <c:v>60.399069147541752</c:v>
                </c:pt>
                <c:pt idx="22">
                  <c:v>60.399069147541752</c:v>
                </c:pt>
                <c:pt idx="23">
                  <c:v>60.399069147541752</c:v>
                </c:pt>
                <c:pt idx="24">
                  <c:v>60.399069147541752</c:v>
                </c:pt>
                <c:pt idx="25">
                  <c:v>60.399069147541752</c:v>
                </c:pt>
                <c:pt idx="26">
                  <c:v>60.399069147541752</c:v>
                </c:pt>
                <c:pt idx="27">
                  <c:v>60.399069147541752</c:v>
                </c:pt>
                <c:pt idx="28">
                  <c:v>60.399069147541752</c:v>
                </c:pt>
                <c:pt idx="29">
                  <c:v>60.399069147541752</c:v>
                </c:pt>
                <c:pt idx="30">
                  <c:v>60.399069147541752</c:v>
                </c:pt>
                <c:pt idx="31">
                  <c:v>60.399069147541752</c:v>
                </c:pt>
                <c:pt idx="32">
                  <c:v>60.399069147541752</c:v>
                </c:pt>
              </c:numCache>
            </c:numRef>
          </c:yVal>
        </c:ser>
        <c:axId val="228597120"/>
        <c:axId val="228627584"/>
      </c:scatterChart>
      <c:valAx>
        <c:axId val="228597120"/>
        <c:scaling>
          <c:orientation val="minMax"/>
        </c:scaling>
        <c:axPos val="b"/>
        <c:numFmt formatCode="General" sourceLinked="1"/>
        <c:tickLblPos val="nextTo"/>
        <c:crossAx val="228627584"/>
        <c:crosses val="autoZero"/>
        <c:crossBetween val="midCat"/>
      </c:valAx>
      <c:valAx>
        <c:axId val="228627584"/>
        <c:scaling>
          <c:orientation val="minMax"/>
        </c:scaling>
        <c:axPos val="l"/>
        <c:majorGridlines/>
        <c:numFmt formatCode="General" sourceLinked="1"/>
        <c:tickLblPos val="nextTo"/>
        <c:crossAx val="228597120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'980040'!$B$440:$B$472</c:f>
              <c:numCache>
                <c:formatCode>General</c:formatCode>
                <c:ptCount val="33"/>
                <c:pt idx="0">
                  <c:v>-168.6</c:v>
                </c:pt>
                <c:pt idx="1">
                  <c:v>-168.66499999999999</c:v>
                </c:pt>
                <c:pt idx="2">
                  <c:v>-168.73500000000001</c:v>
                </c:pt>
                <c:pt idx="3">
                  <c:v>-168.80500000000001</c:v>
                </c:pt>
                <c:pt idx="4">
                  <c:v>-168.87</c:v>
                </c:pt>
                <c:pt idx="5">
                  <c:v>-168.94</c:v>
                </c:pt>
                <c:pt idx="6">
                  <c:v>-169.005</c:v>
                </c:pt>
                <c:pt idx="7">
                  <c:v>-169.065</c:v>
                </c:pt>
                <c:pt idx="8">
                  <c:v>-169.13</c:v>
                </c:pt>
                <c:pt idx="9">
                  <c:v>-169.2</c:v>
                </c:pt>
                <c:pt idx="10">
                  <c:v>-169.26</c:v>
                </c:pt>
                <c:pt idx="11">
                  <c:v>-169.32499999999999</c:v>
                </c:pt>
                <c:pt idx="12">
                  <c:v>-169.39500000000001</c:v>
                </c:pt>
                <c:pt idx="13">
                  <c:v>-169.45500000000001</c:v>
                </c:pt>
                <c:pt idx="14">
                  <c:v>-169.52500000000001</c:v>
                </c:pt>
                <c:pt idx="15">
                  <c:v>-169.58500000000001</c:v>
                </c:pt>
                <c:pt idx="16">
                  <c:v>-169.655</c:v>
                </c:pt>
                <c:pt idx="17">
                  <c:v>-169.72</c:v>
                </c:pt>
                <c:pt idx="18">
                  <c:v>-169.78</c:v>
                </c:pt>
                <c:pt idx="19">
                  <c:v>-169.85</c:v>
                </c:pt>
                <c:pt idx="20">
                  <c:v>-169.91499999999999</c:v>
                </c:pt>
                <c:pt idx="21">
                  <c:v>-169.97499999999999</c:v>
                </c:pt>
                <c:pt idx="22">
                  <c:v>-170.035</c:v>
                </c:pt>
                <c:pt idx="23">
                  <c:v>-170.10499999999999</c:v>
                </c:pt>
                <c:pt idx="24">
                  <c:v>-170.17500000000001</c:v>
                </c:pt>
                <c:pt idx="25">
                  <c:v>-170.24</c:v>
                </c:pt>
                <c:pt idx="26">
                  <c:v>-170.30500000000001</c:v>
                </c:pt>
                <c:pt idx="27">
                  <c:v>-170.37</c:v>
                </c:pt>
                <c:pt idx="28">
                  <c:v>-170.42500000000001</c:v>
                </c:pt>
                <c:pt idx="29">
                  <c:v>-170.495</c:v>
                </c:pt>
                <c:pt idx="30">
                  <c:v>-170.55500000000001</c:v>
                </c:pt>
                <c:pt idx="31">
                  <c:v>-170.63</c:v>
                </c:pt>
                <c:pt idx="32">
                  <c:v>-170.69499999999999</c:v>
                </c:pt>
              </c:numCache>
            </c:numRef>
          </c:xVal>
          <c:yVal>
            <c:numRef>
              <c:f>'980040'!$E$440:$E$472</c:f>
              <c:numCache>
                <c:formatCode>General</c:formatCode>
                <c:ptCount val="33"/>
                <c:pt idx="0">
                  <c:v>172</c:v>
                </c:pt>
                <c:pt idx="1">
                  <c:v>181</c:v>
                </c:pt>
                <c:pt idx="2">
                  <c:v>186</c:v>
                </c:pt>
                <c:pt idx="3">
                  <c:v>180</c:v>
                </c:pt>
                <c:pt idx="4">
                  <c:v>180</c:v>
                </c:pt>
                <c:pt idx="5">
                  <c:v>171</c:v>
                </c:pt>
                <c:pt idx="6">
                  <c:v>147</c:v>
                </c:pt>
                <c:pt idx="7">
                  <c:v>150</c:v>
                </c:pt>
                <c:pt idx="8">
                  <c:v>166</c:v>
                </c:pt>
                <c:pt idx="9">
                  <c:v>157</c:v>
                </c:pt>
                <c:pt idx="10">
                  <c:v>152</c:v>
                </c:pt>
                <c:pt idx="11">
                  <c:v>165</c:v>
                </c:pt>
                <c:pt idx="12">
                  <c:v>174</c:v>
                </c:pt>
                <c:pt idx="13">
                  <c:v>143</c:v>
                </c:pt>
                <c:pt idx="14">
                  <c:v>122</c:v>
                </c:pt>
                <c:pt idx="15">
                  <c:v>100</c:v>
                </c:pt>
                <c:pt idx="16">
                  <c:v>89</c:v>
                </c:pt>
                <c:pt idx="17">
                  <c:v>72</c:v>
                </c:pt>
                <c:pt idx="18">
                  <c:v>66</c:v>
                </c:pt>
                <c:pt idx="19">
                  <c:v>49</c:v>
                </c:pt>
                <c:pt idx="20">
                  <c:v>55</c:v>
                </c:pt>
                <c:pt idx="21">
                  <c:v>66</c:v>
                </c:pt>
                <c:pt idx="22">
                  <c:v>64</c:v>
                </c:pt>
                <c:pt idx="23">
                  <c:v>70</c:v>
                </c:pt>
                <c:pt idx="24">
                  <c:v>65</c:v>
                </c:pt>
                <c:pt idx="25">
                  <c:v>68</c:v>
                </c:pt>
                <c:pt idx="26">
                  <c:v>69</c:v>
                </c:pt>
                <c:pt idx="27">
                  <c:v>73</c:v>
                </c:pt>
                <c:pt idx="28">
                  <c:v>57</c:v>
                </c:pt>
                <c:pt idx="29">
                  <c:v>61</c:v>
                </c:pt>
                <c:pt idx="30">
                  <c:v>57</c:v>
                </c:pt>
                <c:pt idx="31">
                  <c:v>56</c:v>
                </c:pt>
                <c:pt idx="32">
                  <c:v>82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'980040'!$B$440:$B$472</c:f>
              <c:numCache>
                <c:formatCode>General</c:formatCode>
                <c:ptCount val="33"/>
                <c:pt idx="0">
                  <c:v>-168.6</c:v>
                </c:pt>
                <c:pt idx="1">
                  <c:v>-168.66499999999999</c:v>
                </c:pt>
                <c:pt idx="2">
                  <c:v>-168.73500000000001</c:v>
                </c:pt>
                <c:pt idx="3">
                  <c:v>-168.80500000000001</c:v>
                </c:pt>
                <c:pt idx="4">
                  <c:v>-168.87</c:v>
                </c:pt>
                <c:pt idx="5">
                  <c:v>-168.94</c:v>
                </c:pt>
                <c:pt idx="6">
                  <c:v>-169.005</c:v>
                </c:pt>
                <c:pt idx="7">
                  <c:v>-169.065</c:v>
                </c:pt>
                <c:pt idx="8">
                  <c:v>-169.13</c:v>
                </c:pt>
                <c:pt idx="9">
                  <c:v>-169.2</c:v>
                </c:pt>
                <c:pt idx="10">
                  <c:v>-169.26</c:v>
                </c:pt>
                <c:pt idx="11">
                  <c:v>-169.32499999999999</c:v>
                </c:pt>
                <c:pt idx="12">
                  <c:v>-169.39500000000001</c:v>
                </c:pt>
                <c:pt idx="13">
                  <c:v>-169.45500000000001</c:v>
                </c:pt>
                <c:pt idx="14">
                  <c:v>-169.52500000000001</c:v>
                </c:pt>
                <c:pt idx="15">
                  <c:v>-169.58500000000001</c:v>
                </c:pt>
                <c:pt idx="16">
                  <c:v>-169.655</c:v>
                </c:pt>
                <c:pt idx="17">
                  <c:v>-169.72</c:v>
                </c:pt>
                <c:pt idx="18">
                  <c:v>-169.78</c:v>
                </c:pt>
                <c:pt idx="19">
                  <c:v>-169.85</c:v>
                </c:pt>
                <c:pt idx="20">
                  <c:v>-169.91499999999999</c:v>
                </c:pt>
                <c:pt idx="21">
                  <c:v>-169.97499999999999</c:v>
                </c:pt>
                <c:pt idx="22">
                  <c:v>-170.035</c:v>
                </c:pt>
                <c:pt idx="23">
                  <c:v>-170.10499999999999</c:v>
                </c:pt>
                <c:pt idx="24">
                  <c:v>-170.17500000000001</c:v>
                </c:pt>
                <c:pt idx="25">
                  <c:v>-170.24</c:v>
                </c:pt>
                <c:pt idx="26">
                  <c:v>-170.30500000000001</c:v>
                </c:pt>
                <c:pt idx="27">
                  <c:v>-170.37</c:v>
                </c:pt>
                <c:pt idx="28">
                  <c:v>-170.42500000000001</c:v>
                </c:pt>
                <c:pt idx="29">
                  <c:v>-170.495</c:v>
                </c:pt>
                <c:pt idx="30">
                  <c:v>-170.55500000000001</c:v>
                </c:pt>
                <c:pt idx="31">
                  <c:v>-170.63</c:v>
                </c:pt>
                <c:pt idx="32">
                  <c:v>-170.69499999999999</c:v>
                </c:pt>
              </c:numCache>
            </c:numRef>
          </c:xVal>
          <c:yVal>
            <c:numRef>
              <c:f>'980040'!$F$440:$F$472</c:f>
              <c:numCache>
                <c:formatCode>General</c:formatCode>
                <c:ptCount val="33"/>
                <c:pt idx="0">
                  <c:v>166.96571549938366</c:v>
                </c:pt>
                <c:pt idx="1">
                  <c:v>166.96571549938366</c:v>
                </c:pt>
                <c:pt idx="2">
                  <c:v>166.96571549938366</c:v>
                </c:pt>
                <c:pt idx="3">
                  <c:v>166.96571549938366</c:v>
                </c:pt>
                <c:pt idx="4">
                  <c:v>166.96571549938366</c:v>
                </c:pt>
                <c:pt idx="5">
                  <c:v>166.96571549938366</c:v>
                </c:pt>
                <c:pt idx="6">
                  <c:v>166.96571549938366</c:v>
                </c:pt>
                <c:pt idx="7">
                  <c:v>166.96571549938366</c:v>
                </c:pt>
                <c:pt idx="8">
                  <c:v>166.96571549938366</c:v>
                </c:pt>
                <c:pt idx="9">
                  <c:v>166.96571549938366</c:v>
                </c:pt>
                <c:pt idx="10">
                  <c:v>166.96571549938366</c:v>
                </c:pt>
                <c:pt idx="11">
                  <c:v>165.5992507282896</c:v>
                </c:pt>
                <c:pt idx="12">
                  <c:v>157.94708844552687</c:v>
                </c:pt>
                <c:pt idx="13">
                  <c:v>146.03301900291359</c:v>
                </c:pt>
                <c:pt idx="14">
                  <c:v>125.88568591958068</c:v>
                </c:pt>
                <c:pt idx="15">
                  <c:v>104.4325527451925</c:v>
                </c:pt>
                <c:pt idx="16">
                  <c:v>84.13221515144204</c:v>
                </c:pt>
                <c:pt idx="17">
                  <c:v>71.306359021805648</c:v>
                </c:pt>
                <c:pt idx="18">
                  <c:v>64.616216056223138</c:v>
                </c:pt>
                <c:pt idx="19">
                  <c:v>62.816113010405054</c:v>
                </c:pt>
                <c:pt idx="20">
                  <c:v>62.816113010405054</c:v>
                </c:pt>
                <c:pt idx="21">
                  <c:v>62.816113010405054</c:v>
                </c:pt>
                <c:pt idx="22">
                  <c:v>62.816113010405054</c:v>
                </c:pt>
                <c:pt idx="23">
                  <c:v>62.816113010405054</c:v>
                </c:pt>
                <c:pt idx="24">
                  <c:v>62.816113010405054</c:v>
                </c:pt>
                <c:pt idx="25">
                  <c:v>62.816113010405054</c:v>
                </c:pt>
                <c:pt idx="26">
                  <c:v>62.816113010405054</c:v>
                </c:pt>
                <c:pt idx="27">
                  <c:v>62.816113010405054</c:v>
                </c:pt>
                <c:pt idx="28">
                  <c:v>62.816113010405054</c:v>
                </c:pt>
                <c:pt idx="29">
                  <c:v>62.816113010405054</c:v>
                </c:pt>
                <c:pt idx="30">
                  <c:v>62.816113010405054</c:v>
                </c:pt>
                <c:pt idx="31">
                  <c:v>62.816113010405054</c:v>
                </c:pt>
                <c:pt idx="32">
                  <c:v>62.816113010405054</c:v>
                </c:pt>
              </c:numCache>
            </c:numRef>
          </c:yVal>
        </c:ser>
        <c:axId val="228635392"/>
        <c:axId val="228636928"/>
      </c:scatterChart>
      <c:valAx>
        <c:axId val="228635392"/>
        <c:scaling>
          <c:orientation val="minMax"/>
        </c:scaling>
        <c:axPos val="b"/>
        <c:numFmt formatCode="General" sourceLinked="1"/>
        <c:tickLblPos val="nextTo"/>
        <c:crossAx val="228636928"/>
        <c:crosses val="autoZero"/>
        <c:crossBetween val="midCat"/>
      </c:valAx>
      <c:valAx>
        <c:axId val="228636928"/>
        <c:scaling>
          <c:orientation val="minMax"/>
        </c:scaling>
        <c:axPos val="l"/>
        <c:majorGridlines/>
        <c:numFmt formatCode="General" sourceLinked="1"/>
        <c:tickLblPos val="nextTo"/>
        <c:crossAx val="228635392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40</xdr:row>
      <xdr:rowOff>76200</xdr:rowOff>
    </xdr:from>
    <xdr:to>
      <xdr:col>16</xdr:col>
      <xdr:colOff>133350</xdr:colOff>
      <xdr:row>54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90</xdr:row>
      <xdr:rowOff>76200</xdr:rowOff>
    </xdr:from>
    <xdr:to>
      <xdr:col>16</xdr:col>
      <xdr:colOff>133350</xdr:colOff>
      <xdr:row>104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438150</xdr:colOff>
      <xdr:row>140</xdr:row>
      <xdr:rowOff>76200</xdr:rowOff>
    </xdr:from>
    <xdr:to>
      <xdr:col>16</xdr:col>
      <xdr:colOff>133350</xdr:colOff>
      <xdr:row>154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438150</xdr:colOff>
      <xdr:row>190</xdr:row>
      <xdr:rowOff>76200</xdr:rowOff>
    </xdr:from>
    <xdr:to>
      <xdr:col>16</xdr:col>
      <xdr:colOff>133350</xdr:colOff>
      <xdr:row>204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438150</xdr:colOff>
      <xdr:row>240</xdr:row>
      <xdr:rowOff>76200</xdr:rowOff>
    </xdr:from>
    <xdr:to>
      <xdr:col>16</xdr:col>
      <xdr:colOff>133350</xdr:colOff>
      <xdr:row>254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438150</xdr:colOff>
      <xdr:row>290</xdr:row>
      <xdr:rowOff>76200</xdr:rowOff>
    </xdr:from>
    <xdr:to>
      <xdr:col>16</xdr:col>
      <xdr:colOff>133350</xdr:colOff>
      <xdr:row>304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438150</xdr:colOff>
      <xdr:row>340</xdr:row>
      <xdr:rowOff>76200</xdr:rowOff>
    </xdr:from>
    <xdr:to>
      <xdr:col>16</xdr:col>
      <xdr:colOff>133350</xdr:colOff>
      <xdr:row>354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438150</xdr:colOff>
      <xdr:row>390</xdr:row>
      <xdr:rowOff>76200</xdr:rowOff>
    </xdr:from>
    <xdr:to>
      <xdr:col>16</xdr:col>
      <xdr:colOff>133350</xdr:colOff>
      <xdr:row>404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438150</xdr:colOff>
      <xdr:row>440</xdr:row>
      <xdr:rowOff>76200</xdr:rowOff>
    </xdr:from>
    <xdr:to>
      <xdr:col>16</xdr:col>
      <xdr:colOff>133350</xdr:colOff>
      <xdr:row>454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438150</xdr:colOff>
      <xdr:row>490</xdr:row>
      <xdr:rowOff>76200</xdr:rowOff>
    </xdr:from>
    <xdr:to>
      <xdr:col>16</xdr:col>
      <xdr:colOff>133350</xdr:colOff>
      <xdr:row>504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438150</xdr:colOff>
      <xdr:row>540</xdr:row>
      <xdr:rowOff>76200</xdr:rowOff>
    </xdr:from>
    <xdr:to>
      <xdr:col>16</xdr:col>
      <xdr:colOff>133350</xdr:colOff>
      <xdr:row>554</xdr:row>
      <xdr:rowOff>152400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438150</xdr:colOff>
      <xdr:row>590</xdr:row>
      <xdr:rowOff>76200</xdr:rowOff>
    </xdr:from>
    <xdr:to>
      <xdr:col>16</xdr:col>
      <xdr:colOff>133350</xdr:colOff>
      <xdr:row>604</xdr:row>
      <xdr:rowOff>152400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438150</xdr:colOff>
      <xdr:row>640</xdr:row>
      <xdr:rowOff>76200</xdr:rowOff>
    </xdr:from>
    <xdr:to>
      <xdr:col>16</xdr:col>
      <xdr:colOff>133350</xdr:colOff>
      <xdr:row>654</xdr:row>
      <xdr:rowOff>152400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438150</xdr:colOff>
      <xdr:row>690</xdr:row>
      <xdr:rowOff>76200</xdr:rowOff>
    </xdr:from>
    <xdr:to>
      <xdr:col>16</xdr:col>
      <xdr:colOff>133350</xdr:colOff>
      <xdr:row>704</xdr:row>
      <xdr:rowOff>152400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438150</xdr:colOff>
      <xdr:row>740</xdr:row>
      <xdr:rowOff>76200</xdr:rowOff>
    </xdr:from>
    <xdr:to>
      <xdr:col>16</xdr:col>
      <xdr:colOff>133350</xdr:colOff>
      <xdr:row>754</xdr:row>
      <xdr:rowOff>152400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438150</xdr:colOff>
      <xdr:row>790</xdr:row>
      <xdr:rowOff>76200</xdr:rowOff>
    </xdr:from>
    <xdr:to>
      <xdr:col>16</xdr:col>
      <xdr:colOff>133350</xdr:colOff>
      <xdr:row>804</xdr:row>
      <xdr:rowOff>152400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438150</xdr:colOff>
      <xdr:row>840</xdr:row>
      <xdr:rowOff>76200</xdr:rowOff>
    </xdr:from>
    <xdr:to>
      <xdr:col>16</xdr:col>
      <xdr:colOff>133350</xdr:colOff>
      <xdr:row>854</xdr:row>
      <xdr:rowOff>152400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438150</xdr:colOff>
      <xdr:row>890</xdr:row>
      <xdr:rowOff>76200</xdr:rowOff>
    </xdr:from>
    <xdr:to>
      <xdr:col>16</xdr:col>
      <xdr:colOff>133350</xdr:colOff>
      <xdr:row>904</xdr:row>
      <xdr:rowOff>152400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438150</xdr:colOff>
      <xdr:row>965</xdr:row>
      <xdr:rowOff>76200</xdr:rowOff>
    </xdr:from>
    <xdr:to>
      <xdr:col>16</xdr:col>
      <xdr:colOff>133350</xdr:colOff>
      <xdr:row>979</xdr:row>
      <xdr:rowOff>152400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438150</xdr:colOff>
      <xdr:row>1015</xdr:row>
      <xdr:rowOff>76200</xdr:rowOff>
    </xdr:from>
    <xdr:to>
      <xdr:col>16</xdr:col>
      <xdr:colOff>133350</xdr:colOff>
      <xdr:row>1029</xdr:row>
      <xdr:rowOff>152400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438150</xdr:colOff>
      <xdr:row>1065</xdr:row>
      <xdr:rowOff>76200</xdr:rowOff>
    </xdr:from>
    <xdr:to>
      <xdr:col>16</xdr:col>
      <xdr:colOff>133350</xdr:colOff>
      <xdr:row>1079</xdr:row>
      <xdr:rowOff>152400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438150</xdr:colOff>
      <xdr:row>1115</xdr:row>
      <xdr:rowOff>76200</xdr:rowOff>
    </xdr:from>
    <xdr:to>
      <xdr:col>16</xdr:col>
      <xdr:colOff>133350</xdr:colOff>
      <xdr:row>1129</xdr:row>
      <xdr:rowOff>152400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543485</xdr:colOff>
      <xdr:row>18</xdr:row>
      <xdr:rowOff>127187</xdr:rowOff>
    </xdr:from>
    <xdr:to>
      <xdr:col>15</xdr:col>
      <xdr:colOff>243167</xdr:colOff>
      <xdr:row>33</xdr:row>
      <xdr:rowOff>12887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workbookViewId="0"/>
  </sheetViews>
  <sheetFormatPr defaultRowHeight="15"/>
  <sheetData>
    <row r="1" spans="1:15">
      <c r="A1" t="s">
        <v>62</v>
      </c>
      <c r="B1">
        <v>980040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24</v>
      </c>
      <c r="E2">
        <v>1</v>
      </c>
      <c r="F2">
        <v>5</v>
      </c>
      <c r="G2">
        <v>15</v>
      </c>
      <c r="H2">
        <v>18</v>
      </c>
      <c r="I2">
        <v>22</v>
      </c>
      <c r="J2">
        <v>2</v>
      </c>
      <c r="K2">
        <v>5</v>
      </c>
      <c r="L2">
        <v>4</v>
      </c>
      <c r="M2">
        <v>3</v>
      </c>
      <c r="N2" t="s">
        <v>48</v>
      </c>
      <c r="O2">
        <v>10</v>
      </c>
    </row>
    <row r="3" spans="1:15">
      <c r="A3" t="s">
        <v>63</v>
      </c>
      <c r="B3" t="s">
        <v>64</v>
      </c>
      <c r="E3">
        <v>2</v>
      </c>
      <c r="F3">
        <v>27</v>
      </c>
      <c r="G3">
        <v>37</v>
      </c>
      <c r="H3">
        <v>40</v>
      </c>
      <c r="I3">
        <v>72</v>
      </c>
      <c r="J3">
        <v>2</v>
      </c>
      <c r="K3">
        <v>5</v>
      </c>
      <c r="L3">
        <v>4</v>
      </c>
      <c r="M3">
        <v>3</v>
      </c>
      <c r="N3" t="s">
        <v>48</v>
      </c>
      <c r="O3">
        <v>10</v>
      </c>
    </row>
    <row r="4" spans="1:15">
      <c r="A4" t="s">
        <v>71</v>
      </c>
      <c r="B4">
        <v>1147</v>
      </c>
      <c r="E4">
        <v>3</v>
      </c>
      <c r="F4">
        <v>77</v>
      </c>
      <c r="G4">
        <v>87</v>
      </c>
      <c r="H4">
        <v>90</v>
      </c>
      <c r="I4">
        <v>122</v>
      </c>
      <c r="J4">
        <v>2</v>
      </c>
      <c r="K4">
        <v>5</v>
      </c>
      <c r="L4">
        <v>4</v>
      </c>
      <c r="M4">
        <v>3</v>
      </c>
      <c r="N4" t="s">
        <v>48</v>
      </c>
      <c r="O4">
        <v>10</v>
      </c>
    </row>
    <row r="5" spans="1:15">
      <c r="A5" t="s">
        <v>65</v>
      </c>
      <c r="B5">
        <v>19</v>
      </c>
      <c r="E5">
        <v>4</v>
      </c>
      <c r="F5">
        <v>127</v>
      </c>
      <c r="G5">
        <v>137</v>
      </c>
      <c r="H5">
        <v>140</v>
      </c>
      <c r="I5">
        <v>172</v>
      </c>
      <c r="J5">
        <v>2</v>
      </c>
      <c r="K5">
        <v>5</v>
      </c>
      <c r="L5">
        <v>4</v>
      </c>
      <c r="M5">
        <v>3</v>
      </c>
      <c r="N5" t="s">
        <v>48</v>
      </c>
      <c r="O5">
        <v>10</v>
      </c>
    </row>
    <row r="6" spans="1:15">
      <c r="A6" t="s">
        <v>66</v>
      </c>
      <c r="B6">
        <v>5</v>
      </c>
      <c r="E6">
        <v>5</v>
      </c>
      <c r="F6">
        <v>177</v>
      </c>
      <c r="G6">
        <v>187</v>
      </c>
      <c r="H6">
        <v>190</v>
      </c>
      <c r="I6">
        <v>222</v>
      </c>
      <c r="J6">
        <v>2</v>
      </c>
      <c r="K6">
        <v>5</v>
      </c>
      <c r="L6">
        <v>4</v>
      </c>
      <c r="M6">
        <v>3</v>
      </c>
      <c r="N6" t="s">
        <v>48</v>
      </c>
      <c r="O6">
        <v>10</v>
      </c>
    </row>
    <row r="7" spans="1:15">
      <c r="A7" t="s">
        <v>67</v>
      </c>
      <c r="B7">
        <v>13</v>
      </c>
      <c r="E7">
        <v>6</v>
      </c>
      <c r="F7">
        <v>227</v>
      </c>
      <c r="G7">
        <v>237</v>
      </c>
      <c r="H7">
        <v>240</v>
      </c>
      <c r="I7">
        <v>272</v>
      </c>
      <c r="J7">
        <v>2</v>
      </c>
      <c r="K7">
        <v>5</v>
      </c>
      <c r="L7">
        <v>4</v>
      </c>
      <c r="M7">
        <v>3</v>
      </c>
      <c r="N7" t="s">
        <v>48</v>
      </c>
      <c r="O7">
        <v>10</v>
      </c>
    </row>
    <row r="8" spans="1:15">
      <c r="A8" t="s">
        <v>68</v>
      </c>
      <c r="B8">
        <v>0</v>
      </c>
      <c r="E8">
        <v>7</v>
      </c>
      <c r="F8">
        <v>277</v>
      </c>
      <c r="G8">
        <v>287</v>
      </c>
      <c r="H8">
        <v>290</v>
      </c>
      <c r="I8">
        <v>322</v>
      </c>
      <c r="J8">
        <v>2</v>
      </c>
      <c r="K8">
        <v>5</v>
      </c>
      <c r="L8">
        <v>4</v>
      </c>
      <c r="M8">
        <v>3</v>
      </c>
      <c r="N8" t="s">
        <v>48</v>
      </c>
      <c r="O8">
        <v>10</v>
      </c>
    </row>
    <row r="9" spans="1:15">
      <c r="A9" t="s">
        <v>69</v>
      </c>
      <c r="B9" t="s">
        <v>70</v>
      </c>
      <c r="E9">
        <v>8</v>
      </c>
      <c r="F9">
        <v>327</v>
      </c>
      <c r="G9">
        <v>337</v>
      </c>
      <c r="H9">
        <v>340</v>
      </c>
      <c r="I9">
        <v>372</v>
      </c>
      <c r="J9">
        <v>2</v>
      </c>
      <c r="K9">
        <v>5</v>
      </c>
      <c r="L9">
        <v>4</v>
      </c>
      <c r="M9">
        <v>3</v>
      </c>
      <c r="N9" t="s">
        <v>48</v>
      </c>
      <c r="O9">
        <v>10</v>
      </c>
    </row>
    <row r="10" spans="1:15">
      <c r="E10">
        <v>9</v>
      </c>
      <c r="F10">
        <v>377</v>
      </c>
      <c r="G10">
        <v>387</v>
      </c>
      <c r="H10">
        <v>390</v>
      </c>
      <c r="I10">
        <v>422</v>
      </c>
      <c r="J10">
        <v>2</v>
      </c>
      <c r="K10">
        <v>5</v>
      </c>
      <c r="L10">
        <v>4</v>
      </c>
      <c r="M10">
        <v>3</v>
      </c>
      <c r="N10" t="s">
        <v>48</v>
      </c>
      <c r="O10">
        <v>10</v>
      </c>
    </row>
    <row r="11" spans="1:15">
      <c r="E11">
        <v>10</v>
      </c>
      <c r="F11">
        <v>427</v>
      </c>
      <c r="G11">
        <v>437</v>
      </c>
      <c r="H11">
        <v>440</v>
      </c>
      <c r="I11">
        <v>472</v>
      </c>
      <c r="J11">
        <v>2</v>
      </c>
      <c r="K11">
        <v>5</v>
      </c>
      <c r="L11">
        <v>4</v>
      </c>
      <c r="M11">
        <v>3</v>
      </c>
      <c r="N11" t="s">
        <v>48</v>
      </c>
      <c r="O11">
        <v>10</v>
      </c>
    </row>
    <row r="12" spans="1:15">
      <c r="E12">
        <v>11</v>
      </c>
      <c r="F12">
        <v>477</v>
      </c>
      <c r="G12">
        <v>487</v>
      </c>
      <c r="H12">
        <v>490</v>
      </c>
      <c r="I12">
        <v>522</v>
      </c>
      <c r="J12">
        <v>2</v>
      </c>
      <c r="K12">
        <v>5</v>
      </c>
      <c r="L12">
        <v>4</v>
      </c>
      <c r="M12">
        <v>3</v>
      </c>
      <c r="N12" t="s">
        <v>48</v>
      </c>
      <c r="O12">
        <v>10</v>
      </c>
    </row>
    <row r="13" spans="1:15">
      <c r="E13">
        <v>12</v>
      </c>
      <c r="F13">
        <v>527</v>
      </c>
      <c r="G13">
        <v>537</v>
      </c>
      <c r="H13">
        <v>540</v>
      </c>
      <c r="I13">
        <v>572</v>
      </c>
      <c r="J13">
        <v>2</v>
      </c>
      <c r="K13">
        <v>5</v>
      </c>
      <c r="L13">
        <v>4</v>
      </c>
      <c r="M13">
        <v>3</v>
      </c>
      <c r="N13" t="s">
        <v>48</v>
      </c>
      <c r="O13">
        <v>10</v>
      </c>
    </row>
    <row r="14" spans="1:15">
      <c r="E14">
        <v>13</v>
      </c>
      <c r="F14">
        <v>577</v>
      </c>
      <c r="G14">
        <v>587</v>
      </c>
      <c r="H14">
        <v>590</v>
      </c>
      <c r="I14">
        <v>622</v>
      </c>
      <c r="J14">
        <v>2</v>
      </c>
      <c r="K14">
        <v>5</v>
      </c>
      <c r="L14">
        <v>4</v>
      </c>
      <c r="M14">
        <v>3</v>
      </c>
      <c r="N14" t="s">
        <v>48</v>
      </c>
      <c r="O14">
        <v>10</v>
      </c>
    </row>
    <row r="15" spans="1:15">
      <c r="E15">
        <v>14</v>
      </c>
      <c r="F15">
        <v>627</v>
      </c>
      <c r="G15">
        <v>637</v>
      </c>
      <c r="H15">
        <v>640</v>
      </c>
      <c r="I15">
        <v>672</v>
      </c>
      <c r="J15">
        <v>2</v>
      </c>
      <c r="K15">
        <v>5</v>
      </c>
      <c r="L15">
        <v>4</v>
      </c>
      <c r="M15">
        <v>3</v>
      </c>
      <c r="N15" t="s">
        <v>48</v>
      </c>
      <c r="O15">
        <v>10</v>
      </c>
    </row>
    <row r="16" spans="1:15">
      <c r="E16">
        <v>15</v>
      </c>
      <c r="F16">
        <v>677</v>
      </c>
      <c r="G16">
        <v>687</v>
      </c>
      <c r="H16">
        <v>690</v>
      </c>
      <c r="I16">
        <v>722</v>
      </c>
      <c r="J16">
        <v>2</v>
      </c>
      <c r="K16">
        <v>5</v>
      </c>
      <c r="L16">
        <v>4</v>
      </c>
      <c r="M16">
        <v>3</v>
      </c>
      <c r="N16" t="s">
        <v>48</v>
      </c>
      <c r="O16">
        <v>10</v>
      </c>
    </row>
    <row r="17" spans="5:15">
      <c r="E17">
        <v>16</v>
      </c>
      <c r="F17">
        <v>727</v>
      </c>
      <c r="G17">
        <v>737</v>
      </c>
      <c r="H17">
        <v>740</v>
      </c>
      <c r="I17">
        <v>772</v>
      </c>
      <c r="J17">
        <v>2</v>
      </c>
      <c r="K17">
        <v>5</v>
      </c>
      <c r="L17">
        <v>4</v>
      </c>
      <c r="M17">
        <v>3</v>
      </c>
      <c r="N17" t="s">
        <v>48</v>
      </c>
      <c r="O17">
        <v>10</v>
      </c>
    </row>
    <row r="18" spans="5:15">
      <c r="E18">
        <v>17</v>
      </c>
      <c r="F18">
        <v>777</v>
      </c>
      <c r="G18">
        <v>787</v>
      </c>
      <c r="H18">
        <v>790</v>
      </c>
      <c r="I18">
        <v>822</v>
      </c>
      <c r="J18">
        <v>2</v>
      </c>
      <c r="K18">
        <v>5</v>
      </c>
      <c r="L18">
        <v>4</v>
      </c>
      <c r="M18">
        <v>3</v>
      </c>
      <c r="N18" t="s">
        <v>48</v>
      </c>
      <c r="O18">
        <v>10</v>
      </c>
    </row>
    <row r="19" spans="5:15">
      <c r="E19">
        <v>18</v>
      </c>
      <c r="F19">
        <v>827</v>
      </c>
      <c r="G19">
        <v>837</v>
      </c>
      <c r="H19">
        <v>840</v>
      </c>
      <c r="I19">
        <v>872</v>
      </c>
      <c r="J19">
        <v>2</v>
      </c>
      <c r="K19">
        <v>5</v>
      </c>
      <c r="L19">
        <v>4</v>
      </c>
      <c r="M19">
        <v>3</v>
      </c>
      <c r="N19" t="s">
        <v>48</v>
      </c>
      <c r="O19">
        <v>10</v>
      </c>
    </row>
    <row r="20" spans="5:15">
      <c r="E20">
        <v>19</v>
      </c>
      <c r="F20">
        <v>877</v>
      </c>
      <c r="G20">
        <v>887</v>
      </c>
      <c r="H20">
        <v>890</v>
      </c>
      <c r="I20">
        <v>922</v>
      </c>
      <c r="J20">
        <v>2</v>
      </c>
      <c r="K20">
        <v>5</v>
      </c>
      <c r="L20">
        <v>4</v>
      </c>
      <c r="M20">
        <v>3</v>
      </c>
      <c r="N20" t="s">
        <v>48</v>
      </c>
      <c r="O20">
        <v>10</v>
      </c>
    </row>
    <row r="21" spans="5:15">
      <c r="E21">
        <v>20</v>
      </c>
      <c r="F21">
        <v>927</v>
      </c>
      <c r="G21">
        <v>937</v>
      </c>
      <c r="H21">
        <v>940</v>
      </c>
      <c r="I21">
        <v>947</v>
      </c>
      <c r="J21">
        <v>2</v>
      </c>
      <c r="K21">
        <v>5</v>
      </c>
      <c r="L21">
        <v>4</v>
      </c>
      <c r="M21">
        <v>3</v>
      </c>
      <c r="N21" t="s">
        <v>48</v>
      </c>
      <c r="O21">
        <v>10</v>
      </c>
    </row>
    <row r="22" spans="5:15">
      <c r="E22">
        <v>21</v>
      </c>
      <c r="F22">
        <v>952</v>
      </c>
      <c r="G22">
        <v>962</v>
      </c>
      <c r="H22">
        <v>965</v>
      </c>
      <c r="I22">
        <v>997</v>
      </c>
      <c r="J22">
        <v>2</v>
      </c>
      <c r="K22">
        <v>5</v>
      </c>
      <c r="L22">
        <v>4</v>
      </c>
      <c r="M22">
        <v>3</v>
      </c>
      <c r="N22" t="s">
        <v>48</v>
      </c>
      <c r="O22">
        <v>10</v>
      </c>
    </row>
    <row r="23" spans="5:15">
      <c r="E23">
        <v>22</v>
      </c>
      <c r="F23">
        <v>1002</v>
      </c>
      <c r="G23">
        <v>1012</v>
      </c>
      <c r="H23">
        <v>1015</v>
      </c>
      <c r="I23">
        <v>1047</v>
      </c>
      <c r="J23">
        <v>2</v>
      </c>
      <c r="K23">
        <v>5</v>
      </c>
      <c r="L23">
        <v>4</v>
      </c>
      <c r="M23">
        <v>3</v>
      </c>
      <c r="N23" t="s">
        <v>48</v>
      </c>
      <c r="O23">
        <v>10</v>
      </c>
    </row>
    <row r="24" spans="5:15">
      <c r="E24">
        <v>23</v>
      </c>
      <c r="F24">
        <v>1052</v>
      </c>
      <c r="G24">
        <v>1062</v>
      </c>
      <c r="H24">
        <v>1065</v>
      </c>
      <c r="I24">
        <v>1097</v>
      </c>
      <c r="J24">
        <v>2</v>
      </c>
      <c r="K24">
        <v>5</v>
      </c>
      <c r="L24">
        <v>4</v>
      </c>
      <c r="M24">
        <v>3</v>
      </c>
      <c r="N24" t="s">
        <v>48</v>
      </c>
      <c r="O24">
        <v>10</v>
      </c>
    </row>
    <row r="25" spans="5:15">
      <c r="E25">
        <v>24</v>
      </c>
      <c r="F25">
        <v>1102</v>
      </c>
      <c r="G25">
        <v>1112</v>
      </c>
      <c r="H25">
        <v>1115</v>
      </c>
      <c r="I25">
        <v>1147</v>
      </c>
      <c r="J25">
        <v>2</v>
      </c>
      <c r="K25">
        <v>5</v>
      </c>
      <c r="L25">
        <v>4</v>
      </c>
      <c r="M25">
        <v>3</v>
      </c>
      <c r="N25" t="s">
        <v>48</v>
      </c>
      <c r="O25">
        <v>10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topLeftCell="A13" workbookViewId="0"/>
  </sheetViews>
  <sheetFormatPr defaultRowHeight="15"/>
  <sheetData>
    <row r="1" spans="1:19" s="1" customFormat="1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</row>
    <row r="2" spans="1:19">
      <c r="A2">
        <v>1</v>
      </c>
      <c r="B2">
        <v>1</v>
      </c>
      <c r="C2">
        <v>980040</v>
      </c>
      <c r="D2" s="2">
        <v>41638.623691898145</v>
      </c>
      <c r="E2">
        <v>71.88</v>
      </c>
      <c r="F2">
        <v>35.94</v>
      </c>
      <c r="G2">
        <v>-135</v>
      </c>
      <c r="H2">
        <v>-90.2</v>
      </c>
      <c r="I2">
        <f xml:space="preserve">  13.5</f>
        <v>13.5</v>
      </c>
      <c r="J2">
        <v>-168.33</v>
      </c>
      <c r="K2">
        <v>-15.925000000000001</v>
      </c>
      <c r="L2">
        <v>127</v>
      </c>
      <c r="M2">
        <f t="shared" ref="M2:M25" si="0" xml:space="preserve">   0</f>
        <v>0</v>
      </c>
      <c r="N2" t="s">
        <v>53</v>
      </c>
      <c r="O2">
        <v>5</v>
      </c>
      <c r="P2">
        <v>7000</v>
      </c>
      <c r="Q2">
        <v>36</v>
      </c>
      <c r="R2">
        <v>75</v>
      </c>
      <c r="S2">
        <v>51</v>
      </c>
    </row>
    <row r="3" spans="1:19">
      <c r="A3">
        <v>2</v>
      </c>
      <c r="B3">
        <v>1</v>
      </c>
      <c r="C3">
        <v>980040</v>
      </c>
      <c r="D3" s="2">
        <v>41638.759424999997</v>
      </c>
      <c r="E3">
        <v>71.88</v>
      </c>
      <c r="F3">
        <v>35.94</v>
      </c>
      <c r="G3">
        <v>-135</v>
      </c>
      <c r="H3">
        <v>-90.2</v>
      </c>
      <c r="I3">
        <f t="shared" ref="I3:I25" si="1" xml:space="preserve">  12.5</f>
        <v>12.5</v>
      </c>
      <c r="J3">
        <v>-169.04</v>
      </c>
      <c r="K3">
        <v>-15.54</v>
      </c>
      <c r="L3">
        <v>150</v>
      </c>
      <c r="M3">
        <f t="shared" si="0"/>
        <v>0</v>
      </c>
      <c r="N3" t="s">
        <v>53</v>
      </c>
      <c r="O3">
        <v>33</v>
      </c>
      <c r="P3">
        <v>7000</v>
      </c>
      <c r="Q3">
        <v>37</v>
      </c>
      <c r="R3">
        <v>182</v>
      </c>
      <c r="S3">
        <v>45</v>
      </c>
    </row>
    <row r="4" spans="1:19">
      <c r="A4">
        <v>3</v>
      </c>
      <c r="B4">
        <v>2</v>
      </c>
      <c r="C4">
        <v>980040</v>
      </c>
      <c r="D4" s="2">
        <v>41638.774381249998</v>
      </c>
      <c r="E4">
        <v>71.88</v>
      </c>
      <c r="F4">
        <v>35.94</v>
      </c>
      <c r="G4">
        <v>-135</v>
      </c>
      <c r="H4">
        <v>-90.2</v>
      </c>
      <c r="I4">
        <f t="shared" si="1"/>
        <v>12.5</v>
      </c>
      <c r="J4">
        <v>-168.65</v>
      </c>
      <c r="K4">
        <v>-15.58</v>
      </c>
      <c r="L4">
        <v>141.60499999999999</v>
      </c>
      <c r="M4">
        <f t="shared" si="0"/>
        <v>0</v>
      </c>
      <c r="N4" t="s">
        <v>53</v>
      </c>
      <c r="O4">
        <v>33</v>
      </c>
      <c r="P4">
        <v>7000</v>
      </c>
      <c r="Q4">
        <v>36</v>
      </c>
      <c r="R4">
        <v>191</v>
      </c>
      <c r="S4">
        <v>49</v>
      </c>
    </row>
    <row r="5" spans="1:19">
      <c r="A5">
        <v>4</v>
      </c>
      <c r="B5">
        <v>3</v>
      </c>
      <c r="C5">
        <v>980040</v>
      </c>
      <c r="D5" s="2">
        <v>41638.789242129627</v>
      </c>
      <c r="E5">
        <v>71.88</v>
      </c>
      <c r="F5">
        <v>35.94</v>
      </c>
      <c r="G5">
        <v>-135</v>
      </c>
      <c r="H5">
        <v>-90.2</v>
      </c>
      <c r="I5">
        <f t="shared" si="1"/>
        <v>12.5</v>
      </c>
      <c r="J5">
        <v>-168.78</v>
      </c>
      <c r="K5">
        <v>-15.58</v>
      </c>
      <c r="L5">
        <v>131.32</v>
      </c>
      <c r="M5">
        <f t="shared" si="0"/>
        <v>0</v>
      </c>
      <c r="N5" t="s">
        <v>53</v>
      </c>
      <c r="O5">
        <v>33</v>
      </c>
      <c r="P5">
        <v>7000</v>
      </c>
      <c r="Q5">
        <v>36</v>
      </c>
      <c r="R5">
        <v>173</v>
      </c>
      <c r="S5">
        <v>43</v>
      </c>
    </row>
    <row r="6" spans="1:19">
      <c r="A6">
        <v>5</v>
      </c>
      <c r="B6">
        <v>4</v>
      </c>
      <c r="C6">
        <v>980040</v>
      </c>
      <c r="D6" s="2">
        <v>41638.804460879626</v>
      </c>
      <c r="E6">
        <v>71.88</v>
      </c>
      <c r="F6">
        <v>35.94</v>
      </c>
      <c r="G6">
        <v>-135</v>
      </c>
      <c r="H6">
        <v>-90.2</v>
      </c>
      <c r="I6">
        <f t="shared" si="1"/>
        <v>12.5</v>
      </c>
      <c r="J6">
        <v>-167.715</v>
      </c>
      <c r="K6">
        <v>-15.62</v>
      </c>
      <c r="L6">
        <v>120.44</v>
      </c>
      <c r="M6">
        <f t="shared" si="0"/>
        <v>0</v>
      </c>
      <c r="N6" t="s">
        <v>53</v>
      </c>
      <c r="O6">
        <v>33</v>
      </c>
      <c r="P6">
        <v>7000</v>
      </c>
      <c r="Q6">
        <v>36</v>
      </c>
      <c r="R6">
        <v>181</v>
      </c>
      <c r="S6">
        <v>44</v>
      </c>
    </row>
    <row r="7" spans="1:19">
      <c r="A7">
        <v>6</v>
      </c>
      <c r="B7">
        <v>5</v>
      </c>
      <c r="C7">
        <v>980040</v>
      </c>
      <c r="D7" s="2">
        <v>41638.81944861111</v>
      </c>
      <c r="E7">
        <v>71.88</v>
      </c>
      <c r="F7">
        <v>35.94</v>
      </c>
      <c r="G7">
        <v>-135</v>
      </c>
      <c r="H7">
        <v>-90.2</v>
      </c>
      <c r="I7">
        <f t="shared" si="1"/>
        <v>12.5</v>
      </c>
      <c r="J7">
        <v>-167.75</v>
      </c>
      <c r="K7">
        <v>-15.625</v>
      </c>
      <c r="L7">
        <v>111.03</v>
      </c>
      <c r="M7">
        <f t="shared" si="0"/>
        <v>0</v>
      </c>
      <c r="N7" t="s">
        <v>53</v>
      </c>
      <c r="O7">
        <v>33</v>
      </c>
      <c r="P7">
        <v>7000</v>
      </c>
      <c r="Q7">
        <v>36</v>
      </c>
      <c r="R7">
        <v>188</v>
      </c>
      <c r="S7">
        <v>48</v>
      </c>
    </row>
    <row r="8" spans="1:19">
      <c r="A8">
        <v>7</v>
      </c>
      <c r="B8">
        <v>6</v>
      </c>
      <c r="C8">
        <v>980040</v>
      </c>
      <c r="D8" s="2">
        <v>41638.834332175924</v>
      </c>
      <c r="E8">
        <v>71.88</v>
      </c>
      <c r="F8">
        <v>35.94</v>
      </c>
      <c r="G8">
        <v>-135</v>
      </c>
      <c r="H8">
        <v>-90.2</v>
      </c>
      <c r="I8">
        <f t="shared" si="1"/>
        <v>12.5</v>
      </c>
      <c r="J8">
        <v>-167.72499999999999</v>
      </c>
      <c r="K8">
        <v>-15.625</v>
      </c>
      <c r="L8">
        <v>102.065</v>
      </c>
      <c r="M8">
        <f t="shared" si="0"/>
        <v>0</v>
      </c>
      <c r="N8" t="s">
        <v>53</v>
      </c>
      <c r="O8">
        <v>33</v>
      </c>
      <c r="P8">
        <v>7000</v>
      </c>
      <c r="Q8">
        <v>37</v>
      </c>
      <c r="R8">
        <v>177</v>
      </c>
      <c r="S8">
        <v>44</v>
      </c>
    </row>
    <row r="9" spans="1:19">
      <c r="A9">
        <v>8</v>
      </c>
      <c r="B9">
        <v>7</v>
      </c>
      <c r="C9">
        <v>980040</v>
      </c>
      <c r="D9" s="2">
        <v>41638.849215393515</v>
      </c>
      <c r="E9">
        <v>71.88</v>
      </c>
      <c r="F9">
        <v>35.94</v>
      </c>
      <c r="G9">
        <v>-135</v>
      </c>
      <c r="H9">
        <v>-90.2</v>
      </c>
      <c r="I9">
        <f t="shared" si="1"/>
        <v>12.5</v>
      </c>
      <c r="J9">
        <v>-169.23500000000001</v>
      </c>
      <c r="K9">
        <v>-15.71</v>
      </c>
      <c r="L9">
        <v>90.885000000000005</v>
      </c>
      <c r="M9">
        <f t="shared" si="0"/>
        <v>0</v>
      </c>
      <c r="N9" t="s">
        <v>53</v>
      </c>
      <c r="O9">
        <v>33</v>
      </c>
      <c r="P9">
        <v>21000</v>
      </c>
      <c r="Q9">
        <v>111</v>
      </c>
      <c r="R9">
        <v>346</v>
      </c>
      <c r="S9">
        <v>150</v>
      </c>
    </row>
    <row r="10" spans="1:19">
      <c r="A10">
        <v>9</v>
      </c>
      <c r="B10">
        <v>8</v>
      </c>
      <c r="C10">
        <v>980040</v>
      </c>
      <c r="D10" s="2">
        <v>41638.892367592591</v>
      </c>
      <c r="E10">
        <v>71.88</v>
      </c>
      <c r="F10">
        <v>35.94</v>
      </c>
      <c r="G10">
        <v>-135</v>
      </c>
      <c r="H10">
        <v>-90.2</v>
      </c>
      <c r="I10">
        <f t="shared" si="1"/>
        <v>12.5</v>
      </c>
      <c r="J10">
        <v>-169.44499999999999</v>
      </c>
      <c r="K10">
        <v>-15.71</v>
      </c>
      <c r="L10">
        <v>81.954999999999998</v>
      </c>
      <c r="M10">
        <f t="shared" si="0"/>
        <v>0</v>
      </c>
      <c r="N10" t="s">
        <v>53</v>
      </c>
      <c r="O10">
        <v>33</v>
      </c>
      <c r="P10">
        <v>7000</v>
      </c>
      <c r="Q10">
        <v>37</v>
      </c>
      <c r="R10">
        <v>200</v>
      </c>
      <c r="S10">
        <v>51</v>
      </c>
    </row>
    <row r="11" spans="1:19">
      <c r="A11">
        <v>10</v>
      </c>
      <c r="B11">
        <v>9</v>
      </c>
      <c r="C11">
        <v>980040</v>
      </c>
      <c r="D11" s="2">
        <v>41638.907344212967</v>
      </c>
      <c r="E11">
        <v>71.88</v>
      </c>
      <c r="F11">
        <v>35.94</v>
      </c>
      <c r="G11">
        <v>-135</v>
      </c>
      <c r="H11">
        <v>-90.2</v>
      </c>
      <c r="I11">
        <f t="shared" si="1"/>
        <v>12.5</v>
      </c>
      <c r="J11">
        <v>-168.6</v>
      </c>
      <c r="K11">
        <v>-15.725</v>
      </c>
      <c r="L11">
        <v>71.844999999999999</v>
      </c>
      <c r="M11">
        <f t="shared" si="0"/>
        <v>0</v>
      </c>
      <c r="N11" t="s">
        <v>53</v>
      </c>
      <c r="O11">
        <v>33</v>
      </c>
      <c r="P11">
        <v>7000</v>
      </c>
      <c r="Q11">
        <v>36</v>
      </c>
      <c r="R11">
        <v>186</v>
      </c>
      <c r="S11">
        <v>49</v>
      </c>
    </row>
    <row r="12" spans="1:19">
      <c r="A12">
        <v>11</v>
      </c>
      <c r="B12">
        <v>10</v>
      </c>
      <c r="C12">
        <v>980040</v>
      </c>
      <c r="D12" s="2">
        <v>41638.922577430552</v>
      </c>
      <c r="E12">
        <v>71.88</v>
      </c>
      <c r="F12">
        <v>35.94</v>
      </c>
      <c r="G12">
        <v>-135</v>
      </c>
      <c r="H12">
        <v>-90.2</v>
      </c>
      <c r="I12">
        <f t="shared" si="1"/>
        <v>12.5</v>
      </c>
      <c r="J12">
        <v>-168.17500000000001</v>
      </c>
      <c r="K12">
        <v>-15.8</v>
      </c>
      <c r="L12">
        <v>60.78</v>
      </c>
      <c r="M12">
        <f t="shared" si="0"/>
        <v>0</v>
      </c>
      <c r="N12" t="s">
        <v>53</v>
      </c>
      <c r="O12">
        <v>33</v>
      </c>
      <c r="P12">
        <v>7000</v>
      </c>
      <c r="Q12">
        <v>38</v>
      </c>
      <c r="R12">
        <v>178</v>
      </c>
      <c r="S12">
        <v>55</v>
      </c>
    </row>
    <row r="13" spans="1:19">
      <c r="A13">
        <v>12</v>
      </c>
      <c r="B13">
        <v>11</v>
      </c>
      <c r="C13">
        <v>980040</v>
      </c>
      <c r="D13" s="2">
        <v>41638.937519444444</v>
      </c>
      <c r="E13">
        <v>71.88</v>
      </c>
      <c r="F13">
        <v>35.94</v>
      </c>
      <c r="G13">
        <v>-135</v>
      </c>
      <c r="H13">
        <v>-90.2</v>
      </c>
      <c r="I13">
        <f t="shared" si="1"/>
        <v>12.5</v>
      </c>
      <c r="J13">
        <v>-167.41</v>
      </c>
      <c r="K13">
        <v>-15.8</v>
      </c>
      <c r="L13">
        <v>50.97</v>
      </c>
      <c r="M13">
        <f t="shared" si="0"/>
        <v>0</v>
      </c>
      <c r="N13" t="s">
        <v>53</v>
      </c>
      <c r="O13">
        <v>33</v>
      </c>
      <c r="P13">
        <v>7000</v>
      </c>
      <c r="Q13">
        <v>36</v>
      </c>
      <c r="R13">
        <v>204</v>
      </c>
      <c r="S13">
        <v>52</v>
      </c>
    </row>
    <row r="14" spans="1:19">
      <c r="A14">
        <v>13</v>
      </c>
      <c r="B14">
        <v>1</v>
      </c>
      <c r="C14">
        <v>980040</v>
      </c>
      <c r="D14" s="2">
        <v>41639.439182638889</v>
      </c>
      <c r="E14">
        <v>71.88</v>
      </c>
      <c r="F14">
        <v>35.94</v>
      </c>
      <c r="G14">
        <v>-135</v>
      </c>
      <c r="H14">
        <v>-90.2</v>
      </c>
      <c r="I14">
        <f t="shared" si="1"/>
        <v>12.5</v>
      </c>
      <c r="J14">
        <v>-169.04</v>
      </c>
      <c r="K14">
        <v>-15.54</v>
      </c>
      <c r="L14">
        <v>150</v>
      </c>
      <c r="M14">
        <f t="shared" si="0"/>
        <v>0</v>
      </c>
      <c r="N14" t="s">
        <v>53</v>
      </c>
      <c r="O14">
        <v>33</v>
      </c>
      <c r="P14">
        <v>7000</v>
      </c>
      <c r="Q14">
        <v>36</v>
      </c>
      <c r="R14">
        <v>232</v>
      </c>
      <c r="S14">
        <v>52</v>
      </c>
    </row>
    <row r="15" spans="1:19">
      <c r="A15">
        <v>14</v>
      </c>
      <c r="B15">
        <v>2</v>
      </c>
      <c r="C15">
        <v>980040</v>
      </c>
      <c r="D15" s="2">
        <v>41639.454057870367</v>
      </c>
      <c r="E15">
        <v>71.88</v>
      </c>
      <c r="F15">
        <v>35.94</v>
      </c>
      <c r="G15">
        <v>-135</v>
      </c>
      <c r="H15">
        <v>-90.2</v>
      </c>
      <c r="I15">
        <f t="shared" si="1"/>
        <v>12.5</v>
      </c>
      <c r="J15">
        <v>-168.65</v>
      </c>
      <c r="K15">
        <v>-15.58</v>
      </c>
      <c r="L15">
        <v>141.60499999999999</v>
      </c>
      <c r="M15">
        <f t="shared" si="0"/>
        <v>0</v>
      </c>
      <c r="N15" t="s">
        <v>53</v>
      </c>
      <c r="O15">
        <v>33</v>
      </c>
      <c r="P15">
        <v>7000</v>
      </c>
      <c r="Q15">
        <v>36</v>
      </c>
      <c r="R15">
        <v>209</v>
      </c>
      <c r="S15">
        <v>45</v>
      </c>
    </row>
    <row r="16" spans="1:19">
      <c r="A16">
        <v>15</v>
      </c>
      <c r="B16">
        <v>3</v>
      </c>
      <c r="C16">
        <v>980040</v>
      </c>
      <c r="D16" s="2">
        <v>41639.469233217591</v>
      </c>
      <c r="E16">
        <v>71.88</v>
      </c>
      <c r="F16">
        <v>35.94</v>
      </c>
      <c r="G16">
        <v>-135</v>
      </c>
      <c r="H16">
        <v>-90.2</v>
      </c>
      <c r="I16">
        <f t="shared" si="1"/>
        <v>12.5</v>
      </c>
      <c r="J16">
        <v>-168.78</v>
      </c>
      <c r="K16">
        <v>-15.58</v>
      </c>
      <c r="L16">
        <v>131.32</v>
      </c>
      <c r="M16">
        <f t="shared" si="0"/>
        <v>0</v>
      </c>
      <c r="N16" t="s">
        <v>53</v>
      </c>
      <c r="O16">
        <v>33</v>
      </c>
      <c r="P16">
        <v>7000</v>
      </c>
      <c r="Q16">
        <v>36</v>
      </c>
      <c r="R16">
        <v>211</v>
      </c>
      <c r="S16">
        <v>51</v>
      </c>
    </row>
    <row r="17" spans="1:19">
      <c r="A17">
        <v>16</v>
      </c>
      <c r="B17">
        <v>4</v>
      </c>
      <c r="C17">
        <v>980040</v>
      </c>
      <c r="D17" s="2">
        <v>41639.484093171297</v>
      </c>
      <c r="E17">
        <v>71.88</v>
      </c>
      <c r="F17">
        <v>35.94</v>
      </c>
      <c r="G17">
        <v>-135</v>
      </c>
      <c r="H17">
        <v>-90.2</v>
      </c>
      <c r="I17">
        <f t="shared" si="1"/>
        <v>12.5</v>
      </c>
      <c r="J17">
        <v>-167.715</v>
      </c>
      <c r="K17">
        <v>-15.62</v>
      </c>
      <c r="L17">
        <v>120.44</v>
      </c>
      <c r="M17">
        <f t="shared" si="0"/>
        <v>0</v>
      </c>
      <c r="N17" t="s">
        <v>53</v>
      </c>
      <c r="O17">
        <v>33</v>
      </c>
      <c r="P17">
        <v>7000</v>
      </c>
      <c r="Q17">
        <v>36</v>
      </c>
      <c r="R17">
        <v>219</v>
      </c>
      <c r="S17">
        <v>43</v>
      </c>
    </row>
    <row r="18" spans="1:19">
      <c r="A18">
        <v>17</v>
      </c>
      <c r="B18">
        <v>5</v>
      </c>
      <c r="C18">
        <v>980040</v>
      </c>
      <c r="D18" s="2">
        <v>41639.498989120373</v>
      </c>
      <c r="E18">
        <v>71.88</v>
      </c>
      <c r="F18">
        <v>35.94</v>
      </c>
      <c r="G18">
        <v>-135</v>
      </c>
      <c r="H18">
        <v>-90.2</v>
      </c>
      <c r="I18">
        <f t="shared" si="1"/>
        <v>12.5</v>
      </c>
      <c r="J18">
        <v>-167.75</v>
      </c>
      <c r="K18">
        <v>-15.625</v>
      </c>
      <c r="L18">
        <v>111.03</v>
      </c>
      <c r="M18">
        <f t="shared" si="0"/>
        <v>0</v>
      </c>
      <c r="N18" t="s">
        <v>53</v>
      </c>
      <c r="O18">
        <v>33</v>
      </c>
      <c r="P18">
        <v>7000</v>
      </c>
      <c r="Q18">
        <v>36</v>
      </c>
      <c r="R18">
        <v>199</v>
      </c>
      <c r="S18">
        <v>52</v>
      </c>
    </row>
    <row r="19" spans="1:19">
      <c r="A19">
        <v>18</v>
      </c>
      <c r="B19">
        <v>6</v>
      </c>
      <c r="C19">
        <v>980040</v>
      </c>
      <c r="D19" s="2">
        <v>41639.513986805556</v>
      </c>
      <c r="E19">
        <v>71.88</v>
      </c>
      <c r="F19">
        <v>35.94</v>
      </c>
      <c r="G19">
        <v>-135</v>
      </c>
      <c r="H19">
        <v>-90.2</v>
      </c>
      <c r="I19">
        <f t="shared" si="1"/>
        <v>12.5</v>
      </c>
      <c r="J19">
        <v>-167.72499999999999</v>
      </c>
      <c r="K19">
        <v>-15.625</v>
      </c>
      <c r="L19">
        <v>102.065</v>
      </c>
      <c r="M19">
        <f t="shared" si="0"/>
        <v>0</v>
      </c>
      <c r="N19" t="s">
        <v>53</v>
      </c>
      <c r="O19">
        <v>33</v>
      </c>
      <c r="P19">
        <v>7000</v>
      </c>
      <c r="Q19">
        <v>36</v>
      </c>
      <c r="R19">
        <v>202</v>
      </c>
      <c r="S19">
        <v>50</v>
      </c>
    </row>
    <row r="20" spans="1:19">
      <c r="A20">
        <v>19</v>
      </c>
      <c r="B20">
        <v>7</v>
      </c>
      <c r="C20">
        <v>980040</v>
      </c>
      <c r="D20" s="2">
        <v>41639.528983912038</v>
      </c>
      <c r="E20">
        <v>71.88</v>
      </c>
      <c r="F20">
        <v>35.94</v>
      </c>
      <c r="G20">
        <v>-135</v>
      </c>
      <c r="H20">
        <v>-90.2</v>
      </c>
      <c r="I20">
        <f t="shared" si="1"/>
        <v>12.5</v>
      </c>
      <c r="J20">
        <v>-169.23500000000001</v>
      </c>
      <c r="K20">
        <v>-15.71</v>
      </c>
      <c r="L20">
        <v>90.885000000000005</v>
      </c>
      <c r="M20">
        <f t="shared" si="0"/>
        <v>0</v>
      </c>
      <c r="N20" t="s">
        <v>53</v>
      </c>
      <c r="O20">
        <v>33</v>
      </c>
      <c r="P20">
        <v>21000</v>
      </c>
      <c r="Q20">
        <v>110</v>
      </c>
      <c r="R20">
        <v>337</v>
      </c>
      <c r="S20">
        <v>154</v>
      </c>
    </row>
    <row r="21" spans="1:19">
      <c r="A21">
        <v>20</v>
      </c>
      <c r="B21">
        <v>8</v>
      </c>
      <c r="C21">
        <v>980040</v>
      </c>
      <c r="D21" s="2">
        <v>41639.571781250001</v>
      </c>
      <c r="E21">
        <v>71.88</v>
      </c>
      <c r="F21">
        <v>35.94</v>
      </c>
      <c r="G21">
        <v>-135</v>
      </c>
      <c r="H21">
        <v>-90.2</v>
      </c>
      <c r="I21">
        <f t="shared" si="1"/>
        <v>12.5</v>
      </c>
      <c r="J21">
        <v>-169.44499999999999</v>
      </c>
      <c r="K21">
        <v>-15.71</v>
      </c>
      <c r="L21">
        <v>81.954999999999998</v>
      </c>
      <c r="M21">
        <f t="shared" si="0"/>
        <v>0</v>
      </c>
      <c r="N21" t="s">
        <v>53</v>
      </c>
      <c r="O21">
        <v>8</v>
      </c>
      <c r="P21">
        <v>7000</v>
      </c>
      <c r="Q21">
        <v>37</v>
      </c>
      <c r="R21">
        <v>185</v>
      </c>
      <c r="S21">
        <v>132</v>
      </c>
    </row>
    <row r="22" spans="1:19">
      <c r="A22">
        <v>21</v>
      </c>
      <c r="B22">
        <v>8</v>
      </c>
      <c r="C22">
        <v>980040</v>
      </c>
      <c r="D22" s="2">
        <v>41639.575898263887</v>
      </c>
      <c r="E22">
        <v>71.88</v>
      </c>
      <c r="F22">
        <v>35.94</v>
      </c>
      <c r="G22">
        <v>-135</v>
      </c>
      <c r="H22">
        <v>-90.2</v>
      </c>
      <c r="I22">
        <f t="shared" si="1"/>
        <v>12.5</v>
      </c>
      <c r="J22">
        <v>-169.44499999999999</v>
      </c>
      <c r="K22">
        <v>-15.71</v>
      </c>
      <c r="L22">
        <v>81.954999999999998</v>
      </c>
      <c r="M22">
        <f t="shared" si="0"/>
        <v>0</v>
      </c>
      <c r="N22" t="s">
        <v>53</v>
      </c>
      <c r="O22">
        <v>33</v>
      </c>
      <c r="P22">
        <v>7000</v>
      </c>
      <c r="Q22">
        <v>37</v>
      </c>
      <c r="R22">
        <v>180</v>
      </c>
      <c r="S22">
        <v>48</v>
      </c>
    </row>
    <row r="23" spans="1:19">
      <c r="A23">
        <v>22</v>
      </c>
      <c r="B23">
        <v>9</v>
      </c>
      <c r="C23">
        <v>980040</v>
      </c>
      <c r="D23" s="2">
        <v>41639.590706134259</v>
      </c>
      <c r="E23">
        <v>71.88</v>
      </c>
      <c r="F23">
        <v>35.94</v>
      </c>
      <c r="G23">
        <v>-135</v>
      </c>
      <c r="H23">
        <v>-90.2</v>
      </c>
      <c r="I23">
        <f t="shared" si="1"/>
        <v>12.5</v>
      </c>
      <c r="J23">
        <v>-168.6</v>
      </c>
      <c r="K23">
        <v>-15.725</v>
      </c>
      <c r="L23">
        <v>71.844999999999999</v>
      </c>
      <c r="M23">
        <f t="shared" si="0"/>
        <v>0</v>
      </c>
      <c r="N23" t="s">
        <v>53</v>
      </c>
      <c r="O23">
        <v>33</v>
      </c>
      <c r="P23">
        <v>7000</v>
      </c>
      <c r="Q23">
        <v>36</v>
      </c>
      <c r="R23">
        <v>192</v>
      </c>
      <c r="S23">
        <v>43</v>
      </c>
    </row>
    <row r="24" spans="1:19">
      <c r="A24">
        <v>23</v>
      </c>
      <c r="B24">
        <v>10</v>
      </c>
      <c r="C24">
        <v>980040</v>
      </c>
      <c r="D24" s="2">
        <v>41639.605501736114</v>
      </c>
      <c r="E24">
        <v>71.88</v>
      </c>
      <c r="F24">
        <v>35.94</v>
      </c>
      <c r="G24">
        <v>-135</v>
      </c>
      <c r="H24">
        <v>-90.2</v>
      </c>
      <c r="I24">
        <f t="shared" si="1"/>
        <v>12.5</v>
      </c>
      <c r="J24">
        <v>-168.17500000000001</v>
      </c>
      <c r="K24">
        <v>-15.8</v>
      </c>
      <c r="L24">
        <v>60.78</v>
      </c>
      <c r="M24">
        <f t="shared" si="0"/>
        <v>0</v>
      </c>
      <c r="N24" t="s">
        <v>53</v>
      </c>
      <c r="O24">
        <v>33</v>
      </c>
      <c r="P24">
        <v>7000</v>
      </c>
      <c r="Q24">
        <v>37</v>
      </c>
      <c r="R24">
        <v>217</v>
      </c>
      <c r="S24">
        <v>46</v>
      </c>
    </row>
    <row r="25" spans="1:19">
      <c r="A25">
        <v>24</v>
      </c>
      <c r="B25">
        <v>11</v>
      </c>
      <c r="C25">
        <v>980040</v>
      </c>
      <c r="D25" s="2">
        <v>41639.620515856484</v>
      </c>
      <c r="E25">
        <v>71.88</v>
      </c>
      <c r="F25">
        <v>35.94</v>
      </c>
      <c r="G25">
        <v>-135</v>
      </c>
      <c r="H25">
        <v>-90.2</v>
      </c>
      <c r="I25">
        <f t="shared" si="1"/>
        <v>12.5</v>
      </c>
      <c r="J25">
        <v>-167.41</v>
      </c>
      <c r="K25">
        <v>-15.8</v>
      </c>
      <c r="L25">
        <v>50.97</v>
      </c>
      <c r="M25">
        <f t="shared" si="0"/>
        <v>0</v>
      </c>
      <c r="N25" t="s">
        <v>53</v>
      </c>
      <c r="O25">
        <v>33</v>
      </c>
      <c r="P25">
        <v>7000</v>
      </c>
      <c r="Q25">
        <v>37</v>
      </c>
      <c r="R25">
        <v>229</v>
      </c>
      <c r="S25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47"/>
  <sheetViews>
    <sheetView tabSelected="1" topLeftCell="A60" workbookViewId="0">
      <selection activeCell="F36" sqref="F36:O72"/>
    </sheetView>
  </sheetViews>
  <sheetFormatPr defaultRowHeight="15"/>
  <sheetData>
    <row r="1" spans="1:2">
      <c r="A1" t="s">
        <v>72</v>
      </c>
      <c r="B1">
        <v>9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56</v>
      </c>
      <c r="B17" t="s">
        <v>48</v>
      </c>
      <c r="C17" t="s">
        <v>38</v>
      </c>
      <c r="D17" t="s">
        <v>55</v>
      </c>
      <c r="E17" t="s">
        <v>54</v>
      </c>
    </row>
    <row r="18" spans="1:5">
      <c r="A18">
        <v>1</v>
      </c>
      <c r="B18">
        <v>-168.32</v>
      </c>
      <c r="C18">
        <v>36</v>
      </c>
      <c r="D18">
        <v>7000</v>
      </c>
      <c r="E18">
        <v>57</v>
      </c>
    </row>
    <row r="19" spans="1:5">
      <c r="A19">
        <v>2</v>
      </c>
      <c r="B19">
        <v>-168.405</v>
      </c>
      <c r="C19">
        <v>37</v>
      </c>
      <c r="D19">
        <v>7000</v>
      </c>
      <c r="E19">
        <v>73</v>
      </c>
    </row>
    <row r="20" spans="1:5">
      <c r="A20">
        <v>3</v>
      </c>
      <c r="B20">
        <v>-168.465</v>
      </c>
      <c r="C20">
        <v>38</v>
      </c>
      <c r="D20">
        <v>7000</v>
      </c>
      <c r="E20">
        <v>51</v>
      </c>
    </row>
    <row r="21" spans="1:5">
      <c r="A21">
        <v>4</v>
      </c>
      <c r="B21">
        <v>-168.535</v>
      </c>
      <c r="C21">
        <v>37</v>
      </c>
      <c r="D21">
        <v>7000</v>
      </c>
      <c r="E21">
        <v>75</v>
      </c>
    </row>
    <row r="22" spans="1:5">
      <c r="A22">
        <v>5</v>
      </c>
      <c r="B22">
        <v>-168.59</v>
      </c>
      <c r="C22">
        <v>36</v>
      </c>
      <c r="D22">
        <v>7000</v>
      </c>
      <c r="E22">
        <v>67</v>
      </c>
    </row>
    <row r="23" spans="1:5">
      <c r="A23" t="s">
        <v>0</v>
      </c>
    </row>
    <row r="24" spans="1:5">
      <c r="A24" t="s">
        <v>0</v>
      </c>
    </row>
    <row r="25" spans="1:5">
      <c r="A25" t="s">
        <v>0</v>
      </c>
    </row>
    <row r="26" spans="1:5">
      <c r="A26" t="s">
        <v>0</v>
      </c>
    </row>
    <row r="27" spans="1:5">
      <c r="A27" t="s">
        <v>12</v>
      </c>
    </row>
    <row r="28" spans="1:5">
      <c r="A28" t="s">
        <v>2</v>
      </c>
    </row>
    <row r="29" spans="1:5">
      <c r="A29" t="s">
        <v>3</v>
      </c>
    </row>
    <row r="30" spans="1:5">
      <c r="A30" t="s">
        <v>4</v>
      </c>
    </row>
    <row r="31" spans="1:5">
      <c r="A31" t="s">
        <v>5</v>
      </c>
    </row>
    <row r="32" spans="1:5">
      <c r="A32" t="s">
        <v>6</v>
      </c>
    </row>
    <row r="33" spans="1:12">
      <c r="A33" t="s">
        <v>13</v>
      </c>
    </row>
    <row r="34" spans="1:12">
      <c r="A34" t="s">
        <v>14</v>
      </c>
    </row>
    <row r="35" spans="1:12">
      <c r="A35" t="s">
        <v>9</v>
      </c>
    </row>
    <row r="36" spans="1:12">
      <c r="A36" t="s">
        <v>10</v>
      </c>
      <c r="G36" t="s">
        <v>85</v>
      </c>
      <c r="H36" t="s">
        <v>86</v>
      </c>
      <c r="I36" t="s">
        <v>87</v>
      </c>
      <c r="J36" t="s">
        <v>88</v>
      </c>
      <c r="L36" t="s">
        <v>89</v>
      </c>
    </row>
    <row r="37" spans="1:12">
      <c r="A37" t="s">
        <v>11</v>
      </c>
      <c r="G37">
        <v>105.90856506628455</v>
      </c>
      <c r="H37">
        <v>-170.07802073401638</v>
      </c>
      <c r="I37">
        <v>0.44490545346714283</v>
      </c>
      <c r="J37">
        <v>58.606048704992844</v>
      </c>
      <c r="L37">
        <v>90</v>
      </c>
    </row>
    <row r="38" spans="1:12">
      <c r="A38" t="s">
        <v>0</v>
      </c>
    </row>
    <row r="39" spans="1:12">
      <c r="A39" t="s">
        <v>56</v>
      </c>
      <c r="B39" t="s">
        <v>48</v>
      </c>
      <c r="C39" t="s">
        <v>38</v>
      </c>
      <c r="D39" t="s">
        <v>55</v>
      </c>
      <c r="E39" t="s">
        <v>54</v>
      </c>
      <c r="F39" t="s">
        <v>90</v>
      </c>
      <c r="G39" t="s">
        <v>91</v>
      </c>
      <c r="H39" t="s">
        <v>92</v>
      </c>
    </row>
    <row r="40" spans="1:12">
      <c r="A40">
        <v>1</v>
      </c>
      <c r="B40">
        <v>-169.04499999999999</v>
      </c>
      <c r="C40">
        <v>36</v>
      </c>
      <c r="D40">
        <v>7000</v>
      </c>
      <c r="E40">
        <v>182</v>
      </c>
      <c r="F40">
        <f>[1]!wallScanTrans(B40,G37,H37,I37,L37)+J37</f>
        <v>164.5146137712774</v>
      </c>
      <c r="G40">
        <f>(F40-E40)^2/E40</f>
        <v>1.6798831404813301</v>
      </c>
      <c r="H40">
        <f>SUM(G40:G72)/(COUNT(G40:G72)-4)</f>
        <v>1.0071336053563915</v>
      </c>
    </row>
    <row r="41" spans="1:12">
      <c r="A41">
        <v>2</v>
      </c>
      <c r="B41">
        <v>-169.12</v>
      </c>
      <c r="C41">
        <v>37</v>
      </c>
      <c r="D41">
        <v>7000</v>
      </c>
      <c r="E41">
        <v>180</v>
      </c>
      <c r="F41">
        <f>[1]!wallScanTrans(B41,G37,H37,I37,L37)+J37</f>
        <v>164.5146137712774</v>
      </c>
      <c r="G41">
        <f t="shared" ref="G41:G72" si="0">(F41-E41)^2/E41</f>
        <v>1.3322065925150648</v>
      </c>
    </row>
    <row r="42" spans="1:12">
      <c r="A42">
        <v>3</v>
      </c>
      <c r="B42">
        <v>-169.185</v>
      </c>
      <c r="C42">
        <v>37</v>
      </c>
      <c r="D42">
        <v>7000</v>
      </c>
      <c r="E42">
        <v>174</v>
      </c>
      <c r="F42">
        <f>[1]!wallScanTrans(B42,G37,H37,I37,L37)+J37</f>
        <v>164.5146137712774</v>
      </c>
      <c r="G42">
        <f t="shared" si="0"/>
        <v>0.51708363165540472</v>
      </c>
    </row>
    <row r="43" spans="1:12">
      <c r="A43">
        <v>4</v>
      </c>
      <c r="B43">
        <v>-169.25</v>
      </c>
      <c r="C43">
        <v>37</v>
      </c>
      <c r="D43">
        <v>7000</v>
      </c>
      <c r="E43">
        <v>144</v>
      </c>
      <c r="F43">
        <f>[1]!wallScanTrans(B43,G37,H37,I37,L37)+J37</f>
        <v>164.5146137712774</v>
      </c>
      <c r="G43">
        <f t="shared" si="0"/>
        <v>2.9225651262825294</v>
      </c>
    </row>
    <row r="44" spans="1:12">
      <c r="A44">
        <v>5</v>
      </c>
      <c r="B44">
        <v>-169.31</v>
      </c>
      <c r="C44">
        <v>37</v>
      </c>
      <c r="D44">
        <v>7000</v>
      </c>
      <c r="E44">
        <v>181</v>
      </c>
      <c r="F44">
        <f>[1]!wallScanTrans(B44,G37,H37,I37,L37)+J37</f>
        <v>164.5146137712774</v>
      </c>
      <c r="G44">
        <f t="shared" si="0"/>
        <v>1.50148043707269</v>
      </c>
    </row>
    <row r="45" spans="1:12">
      <c r="A45">
        <v>6</v>
      </c>
      <c r="B45">
        <v>-169.375</v>
      </c>
      <c r="C45">
        <v>37</v>
      </c>
      <c r="D45">
        <v>7000</v>
      </c>
      <c r="E45">
        <v>160</v>
      </c>
      <c r="F45">
        <f>[1]!wallScanTrans(B45,G37,H37,I37,L37)+J37</f>
        <v>164.5146137712774</v>
      </c>
      <c r="G45">
        <f t="shared" si="0"/>
        <v>0.12738585939879696</v>
      </c>
    </row>
    <row r="46" spans="1:12">
      <c r="A46">
        <v>7</v>
      </c>
      <c r="B46">
        <v>-169.44</v>
      </c>
      <c r="C46">
        <v>37</v>
      </c>
      <c r="D46">
        <v>7000</v>
      </c>
      <c r="E46">
        <v>162</v>
      </c>
      <c r="F46">
        <f>[1]!wallScanTrans(B46,G37,H37,I37,L37)+J37</f>
        <v>164.5146137712774</v>
      </c>
      <c r="G46">
        <f t="shared" si="0"/>
        <v>3.903260752282673E-2</v>
      </c>
    </row>
    <row r="47" spans="1:12">
      <c r="A47">
        <v>8</v>
      </c>
      <c r="B47">
        <v>-169.505</v>
      </c>
      <c r="C47">
        <v>36</v>
      </c>
      <c r="D47">
        <v>7000</v>
      </c>
      <c r="E47">
        <v>166</v>
      </c>
      <c r="F47">
        <f>[1]!wallScanTrans(B47,G37,H37,I37,L37)+J37</f>
        <v>164.5146137712774</v>
      </c>
      <c r="G47">
        <f t="shared" si="0"/>
        <v>1.3291399087221439E-2</v>
      </c>
    </row>
    <row r="48" spans="1:12">
      <c r="A48">
        <v>9</v>
      </c>
      <c r="B48">
        <v>-169.56</v>
      </c>
      <c r="C48">
        <v>37</v>
      </c>
      <c r="D48">
        <v>7000</v>
      </c>
      <c r="E48">
        <v>175</v>
      </c>
      <c r="F48">
        <f>[1]!wallScanTrans(B48,G37,H37,I37,L37)+J37</f>
        <v>164.5146137712774</v>
      </c>
      <c r="G48">
        <f t="shared" si="0"/>
        <v>0.62824756780277502</v>
      </c>
    </row>
    <row r="49" spans="1:7">
      <c r="A49">
        <v>10</v>
      </c>
      <c r="B49">
        <v>-169.63499999999999</v>
      </c>
      <c r="C49">
        <v>37</v>
      </c>
      <c r="D49">
        <v>7000</v>
      </c>
      <c r="E49">
        <v>155</v>
      </c>
      <c r="F49">
        <f>[1]!wallScanTrans(B49,G37,H37,I37,L37)+J37</f>
        <v>164.5146137712774</v>
      </c>
      <c r="G49">
        <f t="shared" si="0"/>
        <v>0.58405080784891272</v>
      </c>
    </row>
    <row r="50" spans="1:7">
      <c r="A50">
        <v>11</v>
      </c>
      <c r="B50">
        <v>-169.69499999999999</v>
      </c>
      <c r="C50">
        <v>37</v>
      </c>
      <c r="D50">
        <v>7000</v>
      </c>
      <c r="E50">
        <v>169</v>
      </c>
      <c r="F50">
        <f>[1]!wallScanTrans(B50,G37,H37,I37,L37)+J37</f>
        <v>164.5146137712774</v>
      </c>
      <c r="G50">
        <f t="shared" si="0"/>
        <v>0.11904550071487799</v>
      </c>
    </row>
    <row r="51" spans="1:7">
      <c r="A51">
        <v>12</v>
      </c>
      <c r="B51">
        <v>-169.76</v>
      </c>
      <c r="C51">
        <v>36</v>
      </c>
      <c r="D51">
        <v>7000</v>
      </c>
      <c r="E51">
        <v>148</v>
      </c>
      <c r="F51">
        <f>[1]!wallScanTrans(B51,G37,H37,I37,L37)+J37</f>
        <v>164.5146137712774</v>
      </c>
      <c r="G51">
        <f t="shared" si="0"/>
        <v>1.8427869460436828</v>
      </c>
    </row>
    <row r="52" spans="1:7">
      <c r="A52">
        <v>13</v>
      </c>
      <c r="B52">
        <v>-169.82499999999999</v>
      </c>
      <c r="C52">
        <v>37</v>
      </c>
      <c r="D52">
        <v>7000</v>
      </c>
      <c r="E52">
        <v>153</v>
      </c>
      <c r="F52">
        <f>[1]!wallScanTrans(B52,G37,H37,I37,L37)+J37</f>
        <v>162.48598085863841</v>
      </c>
      <c r="G52">
        <f t="shared" si="0"/>
        <v>0.58812962647355793</v>
      </c>
    </row>
    <row r="53" spans="1:7">
      <c r="A53">
        <v>14</v>
      </c>
      <c r="B53">
        <v>-169.9</v>
      </c>
      <c r="C53">
        <v>35</v>
      </c>
      <c r="D53">
        <v>7000</v>
      </c>
      <c r="E53">
        <v>145</v>
      </c>
      <c r="F53">
        <f>[1]!wallScanTrans(B53,G37,H37,I37,L37)+J37</f>
        <v>154.53445171359351</v>
      </c>
      <c r="G53">
        <f t="shared" si="0"/>
        <v>0.62693634123342246</v>
      </c>
    </row>
    <row r="54" spans="1:7">
      <c r="A54">
        <v>15</v>
      </c>
      <c r="B54">
        <v>-169.96</v>
      </c>
      <c r="C54">
        <v>37</v>
      </c>
      <c r="D54">
        <v>7000</v>
      </c>
      <c r="E54">
        <v>150</v>
      </c>
      <c r="F54">
        <f>[1]!wallScanTrans(B54,G37,H37,I37,L37)+J37</f>
        <v>143.83931085132451</v>
      </c>
      <c r="G54">
        <f t="shared" si="0"/>
        <v>0.25302727191071939</v>
      </c>
    </row>
    <row r="55" spans="1:7">
      <c r="A55">
        <v>16</v>
      </c>
      <c r="B55">
        <v>-170.03</v>
      </c>
      <c r="C55">
        <v>37</v>
      </c>
      <c r="D55">
        <v>7000</v>
      </c>
      <c r="E55">
        <v>134</v>
      </c>
      <c r="F55">
        <f>[1]!wallScanTrans(B55,G37,H37,I37,L37)+J37</f>
        <v>126.49267741686165</v>
      </c>
      <c r="G55">
        <f t="shared" si="0"/>
        <v>0.42059621169626132</v>
      </c>
    </row>
    <row r="56" spans="1:7">
      <c r="A56">
        <v>17</v>
      </c>
      <c r="B56">
        <v>-170.08</v>
      </c>
      <c r="C56">
        <v>36</v>
      </c>
      <c r="D56">
        <v>7000</v>
      </c>
      <c r="E56">
        <v>115</v>
      </c>
      <c r="F56">
        <f>[1]!wallScanTrans(B56,G37,H37,I37,L37)+J37</f>
        <v>110.89610783589461</v>
      </c>
      <c r="G56">
        <f t="shared" si="0"/>
        <v>0.14645157299657055</v>
      </c>
    </row>
    <row r="57" spans="1:7">
      <c r="A57">
        <v>18</v>
      </c>
      <c r="B57">
        <v>-170.14500000000001</v>
      </c>
      <c r="C57">
        <v>37</v>
      </c>
      <c r="D57">
        <v>7000</v>
      </c>
      <c r="E57">
        <v>84</v>
      </c>
      <c r="F57">
        <f>[1]!wallScanTrans(B57,G37,H37,I37,L37)+J37</f>
        <v>91.412135251254284</v>
      </c>
      <c r="G57">
        <f t="shared" si="0"/>
        <v>0.65404463074864783</v>
      </c>
    </row>
    <row r="58" spans="1:7">
      <c r="A58">
        <v>19</v>
      </c>
      <c r="B58">
        <v>-170.21</v>
      </c>
      <c r="C58">
        <v>37</v>
      </c>
      <c r="D58">
        <v>7000</v>
      </c>
      <c r="E58">
        <v>77</v>
      </c>
      <c r="F58">
        <f>[1]!wallScanTrans(B58,G37,H37,I37,L37)+J37</f>
        <v>76.449348254968413</v>
      </c>
      <c r="G58">
        <f t="shared" si="0"/>
        <v>3.9378875883939188E-3</v>
      </c>
    </row>
    <row r="59" spans="1:7">
      <c r="A59">
        <v>20</v>
      </c>
      <c r="B59">
        <v>-170.27500000000001</v>
      </c>
      <c r="C59">
        <v>37</v>
      </c>
      <c r="D59">
        <v>7000</v>
      </c>
      <c r="E59">
        <v>61</v>
      </c>
      <c r="F59">
        <f>[1]!wallScanTrans(B59,G37,H37,I37,L37)+J37</f>
        <v>66.007746847037012</v>
      </c>
      <c r="G59">
        <f t="shared" si="0"/>
        <v>0.4111070243280186</v>
      </c>
    </row>
    <row r="60" spans="1:7">
      <c r="A60">
        <v>21</v>
      </c>
      <c r="B60">
        <v>-170.34</v>
      </c>
      <c r="C60">
        <v>37</v>
      </c>
      <c r="D60">
        <v>7000</v>
      </c>
      <c r="E60">
        <v>72</v>
      </c>
      <c r="F60">
        <f>[1]!wallScanTrans(B60,G37,H37,I37,L37)+J37</f>
        <v>60.08733102746006</v>
      </c>
      <c r="G60">
        <f t="shared" si="0"/>
        <v>1.9709955840182749</v>
      </c>
    </row>
    <row r="61" spans="1:7">
      <c r="A61">
        <v>22</v>
      </c>
      <c r="B61">
        <v>-170.42</v>
      </c>
      <c r="C61">
        <v>37</v>
      </c>
      <c r="D61">
        <v>7000</v>
      </c>
      <c r="E61">
        <v>69</v>
      </c>
      <c r="F61">
        <f>[1]!wallScanTrans(B61,G37,H37,I37,L37)+J37</f>
        <v>58.606048704992844</v>
      </c>
      <c r="G61">
        <f t="shared" si="0"/>
        <v>1.565713384391028</v>
      </c>
    </row>
    <row r="62" spans="1:7">
      <c r="A62">
        <v>23</v>
      </c>
      <c r="B62">
        <v>-170.47</v>
      </c>
      <c r="C62">
        <v>37</v>
      </c>
      <c r="D62">
        <v>7000</v>
      </c>
      <c r="E62">
        <v>56</v>
      </c>
      <c r="F62">
        <f>[1]!wallScanTrans(B62,G37,H37,I37,L37)+J37</f>
        <v>58.606048704992844</v>
      </c>
      <c r="G62">
        <f t="shared" si="0"/>
        <v>0.12127660451419428</v>
      </c>
    </row>
    <row r="63" spans="1:7">
      <c r="A63">
        <v>24</v>
      </c>
      <c r="B63">
        <v>-170.535</v>
      </c>
      <c r="C63">
        <v>37</v>
      </c>
      <c r="D63">
        <v>7000</v>
      </c>
      <c r="E63">
        <v>62</v>
      </c>
      <c r="F63">
        <f>[1]!wallScanTrans(B63,G37,H37,I37,L37)+J37</f>
        <v>58.606048704992844</v>
      </c>
      <c r="G63">
        <f t="shared" si="0"/>
        <v>0.18578879665936693</v>
      </c>
    </row>
    <row r="64" spans="1:7">
      <c r="A64">
        <v>25</v>
      </c>
      <c r="B64">
        <v>-170.60499999999999</v>
      </c>
      <c r="C64">
        <v>37</v>
      </c>
      <c r="D64">
        <v>7000</v>
      </c>
      <c r="E64">
        <v>73</v>
      </c>
      <c r="F64">
        <f>[1]!wallScanTrans(B64,G37,H37,I37,L37)+J37</f>
        <v>58.606048704992844</v>
      </c>
      <c r="G64">
        <f t="shared" si="0"/>
        <v>2.8381621079868244</v>
      </c>
    </row>
    <row r="65" spans="1:7">
      <c r="A65">
        <v>26</v>
      </c>
      <c r="B65">
        <v>-170.67500000000001</v>
      </c>
      <c r="C65">
        <v>37</v>
      </c>
      <c r="D65">
        <v>7000</v>
      </c>
      <c r="E65">
        <v>45</v>
      </c>
      <c r="F65">
        <f>[1]!wallScanTrans(B65,G37,H37,I37,L37)+J37</f>
        <v>58.606048704992844</v>
      </c>
      <c r="G65">
        <f t="shared" si="0"/>
        <v>4.1138791413919433</v>
      </c>
    </row>
    <row r="66" spans="1:7">
      <c r="A66">
        <v>27</v>
      </c>
      <c r="B66">
        <v>-170.74</v>
      </c>
      <c r="C66">
        <v>38</v>
      </c>
      <c r="D66">
        <v>7000</v>
      </c>
      <c r="E66">
        <v>52</v>
      </c>
      <c r="F66">
        <f>[1]!wallScanTrans(B66,G37,H37,I37,L37)+J37</f>
        <v>58.606048704992844</v>
      </c>
      <c r="G66">
        <f t="shared" si="0"/>
        <v>0.8392284517834161</v>
      </c>
    </row>
    <row r="67" spans="1:7">
      <c r="A67">
        <v>28</v>
      </c>
      <c r="B67">
        <v>-170.8</v>
      </c>
      <c r="C67">
        <v>37</v>
      </c>
      <c r="D67">
        <v>7000</v>
      </c>
      <c r="E67">
        <v>59</v>
      </c>
      <c r="F67">
        <f>[1]!wallScanTrans(B67,G37,H37,I37,L37)+J37</f>
        <v>58.606048704992844</v>
      </c>
      <c r="G67">
        <f t="shared" si="0"/>
        <v>2.630468183691784E-3</v>
      </c>
    </row>
    <row r="68" spans="1:7">
      <c r="A68">
        <v>29</v>
      </c>
      <c r="B68">
        <v>-170.87</v>
      </c>
      <c r="C68">
        <v>37</v>
      </c>
      <c r="D68">
        <v>7000</v>
      </c>
      <c r="E68">
        <v>53</v>
      </c>
      <c r="F68">
        <f>[1]!wallScanTrans(B68,G37,H37,I37,L37)+J37</f>
        <v>58.606048704992844</v>
      </c>
      <c r="G68">
        <f t="shared" si="0"/>
        <v>0.59297702042928191</v>
      </c>
    </row>
    <row r="69" spans="1:7">
      <c r="A69">
        <v>30</v>
      </c>
      <c r="B69">
        <v>-170.93</v>
      </c>
      <c r="C69">
        <v>37</v>
      </c>
      <c r="D69">
        <v>7000</v>
      </c>
      <c r="E69">
        <v>65</v>
      </c>
      <c r="F69">
        <f>[1]!wallScanTrans(B69,G37,H37,I37,L37)+J37</f>
        <v>58.606048704992844</v>
      </c>
      <c r="G69">
        <f t="shared" si="0"/>
        <v>0.62896327942959518</v>
      </c>
    </row>
    <row r="70" spans="1:7">
      <c r="A70">
        <v>31</v>
      </c>
      <c r="B70">
        <v>-171</v>
      </c>
      <c r="C70">
        <v>38</v>
      </c>
      <c r="D70">
        <v>7000</v>
      </c>
      <c r="E70">
        <v>57</v>
      </c>
      <c r="F70">
        <f>[1]!wallScanTrans(B70,G37,H37,I37,L37)+J37</f>
        <v>58.606048704992844</v>
      </c>
      <c r="G70">
        <f t="shared" si="0"/>
        <v>4.5252498996652485E-2</v>
      </c>
    </row>
    <row r="71" spans="1:7">
      <c r="A71">
        <v>32</v>
      </c>
      <c r="B71">
        <v>-171.05500000000001</v>
      </c>
      <c r="C71">
        <v>37</v>
      </c>
      <c r="D71">
        <v>7000</v>
      </c>
      <c r="E71">
        <v>68</v>
      </c>
      <c r="F71">
        <f>[1]!wallScanTrans(B71,G37,H37,I37,L37)+J37</f>
        <v>58.606048704992844</v>
      </c>
      <c r="G71">
        <f t="shared" si="0"/>
        <v>1.2977400137200974</v>
      </c>
    </row>
    <row r="72" spans="1:7">
      <c r="A72">
        <v>33</v>
      </c>
      <c r="B72">
        <v>-171.12</v>
      </c>
      <c r="C72">
        <v>37</v>
      </c>
      <c r="D72">
        <v>7000</v>
      </c>
      <c r="E72">
        <v>53</v>
      </c>
      <c r="F72">
        <f>[1]!wallScanTrans(B72,G37,H37,I37,L37)+J37</f>
        <v>58.606048704992844</v>
      </c>
      <c r="G72">
        <f t="shared" si="0"/>
        <v>0.59297702042928191</v>
      </c>
    </row>
    <row r="73" spans="1:7">
      <c r="A73" t="s">
        <v>0</v>
      </c>
    </row>
    <row r="74" spans="1:7">
      <c r="A74" t="s">
        <v>0</v>
      </c>
    </row>
    <row r="75" spans="1:7">
      <c r="A75" t="s">
        <v>0</v>
      </c>
    </row>
    <row r="76" spans="1:7">
      <c r="A76" t="s">
        <v>0</v>
      </c>
    </row>
    <row r="77" spans="1:7">
      <c r="A77" t="s">
        <v>15</v>
      </c>
    </row>
    <row r="78" spans="1:7">
      <c r="A78" t="s">
        <v>2</v>
      </c>
    </row>
    <row r="79" spans="1:7">
      <c r="A79" t="s">
        <v>3</v>
      </c>
    </row>
    <row r="80" spans="1:7">
      <c r="A80" t="s">
        <v>4</v>
      </c>
    </row>
    <row r="81" spans="1:12">
      <c r="A81" t="s">
        <v>5</v>
      </c>
    </row>
    <row r="82" spans="1:12">
      <c r="A82" t="s">
        <v>6</v>
      </c>
    </row>
    <row r="83" spans="1:12">
      <c r="A83" t="s">
        <v>13</v>
      </c>
    </row>
    <row r="84" spans="1:12">
      <c r="A84" t="s">
        <v>16</v>
      </c>
    </row>
    <row r="85" spans="1:12">
      <c r="A85" t="s">
        <v>9</v>
      </c>
    </row>
    <row r="86" spans="1:12">
      <c r="A86" t="s">
        <v>10</v>
      </c>
      <c r="G86" t="s">
        <v>85</v>
      </c>
      <c r="H86" t="s">
        <v>86</v>
      </c>
      <c r="I86" t="s">
        <v>87</v>
      </c>
      <c r="J86" t="s">
        <v>88</v>
      </c>
      <c r="L86" t="s">
        <v>89</v>
      </c>
    </row>
    <row r="87" spans="1:12">
      <c r="A87" t="s">
        <v>11</v>
      </c>
      <c r="G87">
        <v>105.3628461674774</v>
      </c>
      <c r="H87">
        <v>-169.61134462021423</v>
      </c>
      <c r="I87">
        <v>0.37754277155495408</v>
      </c>
      <c r="J87">
        <v>59.571751077258831</v>
      </c>
      <c r="L87">
        <v>90</v>
      </c>
    </row>
    <row r="88" spans="1:12">
      <c r="A88" t="s">
        <v>0</v>
      </c>
    </row>
    <row r="89" spans="1:12">
      <c r="A89" t="s">
        <v>56</v>
      </c>
      <c r="B89" t="s">
        <v>48</v>
      </c>
      <c r="C89" t="s">
        <v>38</v>
      </c>
      <c r="D89" t="s">
        <v>55</v>
      </c>
      <c r="E89" t="s">
        <v>54</v>
      </c>
      <c r="F89" t="s">
        <v>90</v>
      </c>
      <c r="G89" t="s">
        <v>91</v>
      </c>
      <c r="H89" t="s">
        <v>92</v>
      </c>
    </row>
    <row r="90" spans="1:12">
      <c r="A90">
        <v>1</v>
      </c>
      <c r="B90">
        <v>-168.64500000000001</v>
      </c>
      <c r="C90">
        <v>38</v>
      </c>
      <c r="D90">
        <v>7000</v>
      </c>
      <c r="E90">
        <v>170</v>
      </c>
      <c r="F90">
        <f>[1]!wallScanTrans(B90,G87,H87,I87,L87)+J87</f>
        <v>164.93459724473624</v>
      </c>
      <c r="G90">
        <f>(F90-E90)^2/E90</f>
        <v>0.15093120631196297</v>
      </c>
      <c r="H90">
        <f>SUM(G90:G122)/(COUNT(G90:G122)-4)</f>
        <v>1.1290631294141986</v>
      </c>
    </row>
    <row r="91" spans="1:12">
      <c r="A91">
        <v>2</v>
      </c>
      <c r="B91">
        <v>-168.715</v>
      </c>
      <c r="C91">
        <v>36</v>
      </c>
      <c r="D91">
        <v>7000</v>
      </c>
      <c r="E91">
        <v>140</v>
      </c>
      <c r="F91">
        <f>[1]!wallScanTrans(B91,G87,H87,I87,L87)+J87</f>
        <v>164.93459724473624</v>
      </c>
      <c r="G91">
        <f t="shared" ref="G91:G122" si="1">(F91-E91)^2/E91</f>
        <v>4.4409581411229144</v>
      </c>
    </row>
    <row r="92" spans="1:12">
      <c r="A92">
        <v>3</v>
      </c>
      <c r="B92">
        <v>-168.785</v>
      </c>
      <c r="C92">
        <v>36</v>
      </c>
      <c r="D92">
        <v>7000</v>
      </c>
      <c r="E92">
        <v>167</v>
      </c>
      <c r="F92">
        <f>[1]!wallScanTrans(B92,G87,H87,I87,L87)+J87</f>
        <v>164.93459724473624</v>
      </c>
      <c r="G92">
        <f t="shared" si="1"/>
        <v>2.5544242763180465E-2</v>
      </c>
    </row>
    <row r="93" spans="1:12">
      <c r="A93">
        <v>4</v>
      </c>
      <c r="B93">
        <v>-168.85499999999999</v>
      </c>
      <c r="C93">
        <v>36</v>
      </c>
      <c r="D93">
        <v>7000</v>
      </c>
      <c r="E93">
        <v>191</v>
      </c>
      <c r="F93">
        <f>[1]!wallScanTrans(B93,G87,H87,I87,L87)+J87</f>
        <v>164.93459724473624</v>
      </c>
      <c r="G93">
        <f t="shared" si="1"/>
        <v>3.5570953968278096</v>
      </c>
    </row>
    <row r="94" spans="1:12">
      <c r="A94">
        <v>5</v>
      </c>
      <c r="B94">
        <v>-168.91</v>
      </c>
      <c r="C94">
        <v>37</v>
      </c>
      <c r="D94">
        <v>7000</v>
      </c>
      <c r="E94">
        <v>159</v>
      </c>
      <c r="F94">
        <f>[1]!wallScanTrans(B94,G87,H87,I87,L87)+J87</f>
        <v>164.93459724473624</v>
      </c>
      <c r="G94">
        <f t="shared" si="1"/>
        <v>0.22150593998258464</v>
      </c>
    </row>
    <row r="95" spans="1:12">
      <c r="A95">
        <v>6</v>
      </c>
      <c r="B95">
        <v>-168.98500000000001</v>
      </c>
      <c r="C95">
        <v>37</v>
      </c>
      <c r="D95">
        <v>7000</v>
      </c>
      <c r="E95">
        <v>163</v>
      </c>
      <c r="F95">
        <f>[1]!wallScanTrans(B95,G87,H87,I87,L87)+J87</f>
        <v>164.93459724473624</v>
      </c>
      <c r="G95">
        <f t="shared" si="1"/>
        <v>2.2961144167736477E-2</v>
      </c>
    </row>
    <row r="96" spans="1:12">
      <c r="A96">
        <v>7</v>
      </c>
      <c r="B96">
        <v>-169.04</v>
      </c>
      <c r="C96">
        <v>36</v>
      </c>
      <c r="D96">
        <v>7000</v>
      </c>
      <c r="E96">
        <v>183</v>
      </c>
      <c r="F96">
        <f>[1]!wallScanTrans(B96,G87,H87,I87,L87)+J87</f>
        <v>164.93459724473624</v>
      </c>
      <c r="G96">
        <f t="shared" si="1"/>
        <v>1.7833812934966748</v>
      </c>
    </row>
    <row r="97" spans="1:7">
      <c r="A97">
        <v>8</v>
      </c>
      <c r="B97">
        <v>-169.11500000000001</v>
      </c>
      <c r="C97">
        <v>37</v>
      </c>
      <c r="D97">
        <v>7000</v>
      </c>
      <c r="E97">
        <v>178</v>
      </c>
      <c r="F97">
        <f>[1]!wallScanTrans(B97,G87,H87,I87,L87)+J87</f>
        <v>164.93459724473624</v>
      </c>
      <c r="G97">
        <f t="shared" si="1"/>
        <v>0.95901544470367361</v>
      </c>
    </row>
    <row r="98" spans="1:7">
      <c r="A98">
        <v>9</v>
      </c>
      <c r="B98">
        <v>-169.18</v>
      </c>
      <c r="C98">
        <v>37</v>
      </c>
      <c r="D98">
        <v>7000</v>
      </c>
      <c r="E98">
        <v>156</v>
      </c>
      <c r="F98">
        <f>[1]!wallScanTrans(B98,G87,H87,I87,L87)+J87</f>
        <v>164.93459724473624</v>
      </c>
      <c r="G98">
        <f t="shared" si="1"/>
        <v>0.51171171747210498</v>
      </c>
    </row>
    <row r="99" spans="1:7">
      <c r="A99">
        <v>10</v>
      </c>
      <c r="B99">
        <v>-169.25</v>
      </c>
      <c r="C99">
        <v>36</v>
      </c>
      <c r="D99">
        <v>7000</v>
      </c>
      <c r="E99">
        <v>162</v>
      </c>
      <c r="F99">
        <f>[1]!wallScanTrans(B99,G87,H87,I87,L87)+J87</f>
        <v>164.93459724473624</v>
      </c>
      <c r="G99">
        <f t="shared" si="1"/>
        <v>5.3159635733416803E-2</v>
      </c>
    </row>
    <row r="100" spans="1:7">
      <c r="A100">
        <v>11</v>
      </c>
      <c r="B100">
        <v>-169.31</v>
      </c>
      <c r="C100">
        <v>37</v>
      </c>
      <c r="D100">
        <v>7000</v>
      </c>
      <c r="E100">
        <v>148</v>
      </c>
      <c r="F100">
        <f>[1]!wallScanTrans(B100,G87,H87,I87,L87)+J87</f>
        <v>164.93459724473624</v>
      </c>
      <c r="G100">
        <f t="shared" si="1"/>
        <v>1.9377066475772176</v>
      </c>
    </row>
    <row r="101" spans="1:7">
      <c r="A101">
        <v>12</v>
      </c>
      <c r="B101">
        <v>-169.375</v>
      </c>
      <c r="C101">
        <v>37</v>
      </c>
      <c r="D101">
        <v>7000</v>
      </c>
      <c r="E101">
        <v>179</v>
      </c>
      <c r="F101">
        <f>[1]!wallScanTrans(B101,G87,H87,I87,L87)+J87</f>
        <v>164.24161658015299</v>
      </c>
      <c r="G101">
        <f t="shared" si="1"/>
        <v>1.2168149785877935</v>
      </c>
    </row>
    <row r="102" spans="1:7">
      <c r="A102">
        <v>13</v>
      </c>
      <c r="B102">
        <v>-169.435</v>
      </c>
      <c r="C102">
        <v>37</v>
      </c>
      <c r="D102">
        <v>7000</v>
      </c>
      <c r="E102">
        <v>166</v>
      </c>
      <c r="F102">
        <f>[1]!wallScanTrans(B102,G87,H87,I87,L87)+J87</f>
        <v>158.86460302167572</v>
      </c>
      <c r="G102">
        <f t="shared" si="1"/>
        <v>0.30671018095348956</v>
      </c>
    </row>
    <row r="103" spans="1:7">
      <c r="A103">
        <v>14</v>
      </c>
      <c r="B103">
        <v>-169.505</v>
      </c>
      <c r="C103">
        <v>36</v>
      </c>
      <c r="D103">
        <v>7000</v>
      </c>
      <c r="E103">
        <v>134</v>
      </c>
      <c r="F103">
        <f>[1]!wallScanTrans(B103,G87,H87,I87,L87)+J87</f>
        <v>145.86480560838214</v>
      </c>
      <c r="G103">
        <f t="shared" si="1"/>
        <v>1.0505493442141516</v>
      </c>
    </row>
    <row r="104" spans="1:7">
      <c r="A104">
        <v>15</v>
      </c>
      <c r="B104">
        <v>-169.56</v>
      </c>
      <c r="C104">
        <v>37</v>
      </c>
      <c r="D104">
        <v>7000</v>
      </c>
      <c r="E104">
        <v>131</v>
      </c>
      <c r="F104">
        <f>[1]!wallScanTrans(B104,G87,H87,I87,L87)+J87</f>
        <v>130.56875845037544</v>
      </c>
      <c r="G104">
        <f t="shared" si="1"/>
        <v>1.4196127795617645E-3</v>
      </c>
    </row>
    <row r="105" spans="1:7">
      <c r="A105">
        <v>16</v>
      </c>
      <c r="B105">
        <v>-169.63499999999999</v>
      </c>
      <c r="C105">
        <v>37</v>
      </c>
      <c r="D105">
        <v>7000</v>
      </c>
      <c r="E105">
        <v>109</v>
      </c>
      <c r="F105">
        <f>[1]!wallScanTrans(B105,G87,H87,I87,L87)+J87</f>
        <v>103.33069064980556</v>
      </c>
      <c r="G105">
        <f t="shared" si="1"/>
        <v>0.29487218814864302</v>
      </c>
    </row>
    <row r="106" spans="1:7">
      <c r="A106">
        <v>17</v>
      </c>
      <c r="B106">
        <v>-169.69499999999999</v>
      </c>
      <c r="C106">
        <v>37</v>
      </c>
      <c r="D106">
        <v>7000</v>
      </c>
      <c r="E106">
        <v>84</v>
      </c>
      <c r="F106">
        <f>[1]!wallScanTrans(B106,G87,H87,I87,L87)+J87</f>
        <v>84.409742268388271</v>
      </c>
      <c r="G106">
        <f t="shared" si="1"/>
        <v>1.9986753155234057E-3</v>
      </c>
    </row>
    <row r="107" spans="1:7">
      <c r="A107">
        <v>18</v>
      </c>
      <c r="B107">
        <v>-169.76</v>
      </c>
      <c r="C107">
        <v>36</v>
      </c>
      <c r="D107">
        <v>7000</v>
      </c>
      <c r="E107">
        <v>65</v>
      </c>
      <c r="F107">
        <f>[1]!wallScanTrans(B107,G87,H87,I87,L87)+J87</f>
        <v>69.91795437459686</v>
      </c>
      <c r="G107">
        <f t="shared" si="1"/>
        <v>0.37209654200948294</v>
      </c>
    </row>
    <row r="108" spans="1:7">
      <c r="A108">
        <v>19</v>
      </c>
      <c r="B108">
        <v>-169.82499999999999</v>
      </c>
      <c r="C108">
        <v>36</v>
      </c>
      <c r="D108">
        <v>7000</v>
      </c>
      <c r="E108">
        <v>67</v>
      </c>
      <c r="F108">
        <f>[1]!wallScanTrans(B108,G87,H87,I87,L87)+J87</f>
        <v>61.672308914324105</v>
      </c>
      <c r="G108">
        <f t="shared" si="1"/>
        <v>0.42364615379687154</v>
      </c>
    </row>
    <row r="109" spans="1:7">
      <c r="A109">
        <v>20</v>
      </c>
      <c r="B109">
        <v>-169.9</v>
      </c>
      <c r="C109">
        <v>37</v>
      </c>
      <c r="D109">
        <v>7000</v>
      </c>
      <c r="E109">
        <v>82</v>
      </c>
      <c r="F109">
        <f>[1]!wallScanTrans(B109,G87,H87,I87,L87)+J87</f>
        <v>59.571751077258831</v>
      </c>
      <c r="G109">
        <f t="shared" si="1"/>
        <v>6.1344676797614683</v>
      </c>
    </row>
    <row r="110" spans="1:7">
      <c r="A110">
        <v>21</v>
      </c>
      <c r="B110">
        <v>-169.96</v>
      </c>
      <c r="C110">
        <v>37</v>
      </c>
      <c r="D110">
        <v>7000</v>
      </c>
      <c r="E110">
        <v>59</v>
      </c>
      <c r="F110">
        <f>[1]!wallScanTrans(B110,G87,H87,I87,L87)+J87</f>
        <v>59.571751077258831</v>
      </c>
      <c r="G110">
        <f t="shared" si="1"/>
        <v>5.5406660058751524E-3</v>
      </c>
    </row>
    <row r="111" spans="1:7">
      <c r="A111">
        <v>22</v>
      </c>
      <c r="B111">
        <v>-170.03</v>
      </c>
      <c r="C111">
        <v>36</v>
      </c>
      <c r="D111">
        <v>7000</v>
      </c>
      <c r="E111">
        <v>60</v>
      </c>
      <c r="F111">
        <f>[1]!wallScanTrans(B111,G87,H87,I87,L87)+J87</f>
        <v>59.571751077258831</v>
      </c>
      <c r="G111">
        <f t="shared" si="1"/>
        <v>3.0566189971495258E-3</v>
      </c>
    </row>
    <row r="112" spans="1:7">
      <c r="A112">
        <v>23</v>
      </c>
      <c r="B112">
        <v>-170.08</v>
      </c>
      <c r="C112">
        <v>36</v>
      </c>
      <c r="D112">
        <v>7000</v>
      </c>
      <c r="E112">
        <v>72</v>
      </c>
      <c r="F112">
        <f>[1]!wallScanTrans(B112,G87,H87,I87,L87)+J87</f>
        <v>59.571751077258831</v>
      </c>
      <c r="G112">
        <f t="shared" si="1"/>
        <v>2.1452968234113476</v>
      </c>
    </row>
    <row r="113" spans="1:7">
      <c r="A113">
        <v>24</v>
      </c>
      <c r="B113">
        <v>-170.14500000000001</v>
      </c>
      <c r="C113">
        <v>37</v>
      </c>
      <c r="D113">
        <v>7000</v>
      </c>
      <c r="E113">
        <v>58</v>
      </c>
      <c r="F113">
        <f>[1]!wallScanTrans(B113,G87,H87,I87,L87)+J87</f>
        <v>59.571751077258831</v>
      </c>
      <c r="G113">
        <f t="shared" si="1"/>
        <v>4.2593128428694761E-2</v>
      </c>
    </row>
    <row r="114" spans="1:7">
      <c r="A114">
        <v>25</v>
      </c>
      <c r="B114">
        <v>-170.21</v>
      </c>
      <c r="C114">
        <v>37</v>
      </c>
      <c r="D114">
        <v>7000</v>
      </c>
      <c r="E114">
        <v>56</v>
      </c>
      <c r="F114">
        <f>[1]!wallScanTrans(B114,G87,H87,I87,L87)+J87</f>
        <v>59.571751077258831</v>
      </c>
      <c r="G114">
        <f t="shared" si="1"/>
        <v>0.22781081710535037</v>
      </c>
    </row>
    <row r="115" spans="1:7">
      <c r="A115">
        <v>26</v>
      </c>
      <c r="B115">
        <v>-170.27500000000001</v>
      </c>
      <c r="C115">
        <v>36</v>
      </c>
      <c r="D115">
        <v>7000</v>
      </c>
      <c r="E115">
        <v>51</v>
      </c>
      <c r="F115">
        <f>[1]!wallScanTrans(B115,G87,H87,I87,L87)+J87</f>
        <v>59.571751077258831</v>
      </c>
      <c r="G115">
        <f t="shared" si="1"/>
        <v>1.4406846378527045</v>
      </c>
    </row>
    <row r="116" spans="1:7">
      <c r="A116">
        <v>27</v>
      </c>
      <c r="B116">
        <v>-170.345</v>
      </c>
      <c r="C116">
        <v>36</v>
      </c>
      <c r="D116">
        <v>7000</v>
      </c>
      <c r="E116">
        <v>61</v>
      </c>
      <c r="F116">
        <f>[1]!wallScanTrans(B116,G87,H87,I87,L87)+J87</f>
        <v>59.571751077258831</v>
      </c>
      <c r="G116">
        <f t="shared" si="1"/>
        <v>3.3440901398546045E-2</v>
      </c>
    </row>
    <row r="117" spans="1:7">
      <c r="A117">
        <v>28</v>
      </c>
      <c r="B117">
        <v>-170.42</v>
      </c>
      <c r="C117">
        <v>37</v>
      </c>
      <c r="D117">
        <v>7000</v>
      </c>
      <c r="E117">
        <v>63</v>
      </c>
      <c r="F117">
        <f>[1]!wallScanTrans(B117,G87,H87,I87,L87)+J87</f>
        <v>59.571751077258831</v>
      </c>
      <c r="G117">
        <f t="shared" si="1"/>
        <v>0.18655382025834893</v>
      </c>
    </row>
    <row r="118" spans="1:7">
      <c r="A118">
        <v>29</v>
      </c>
      <c r="B118">
        <v>-170.48500000000001</v>
      </c>
      <c r="C118">
        <v>37</v>
      </c>
      <c r="D118">
        <v>7000</v>
      </c>
      <c r="E118">
        <v>71</v>
      </c>
      <c r="F118">
        <f>[1]!wallScanTrans(B118,G87,H87,I87,L87)+J87</f>
        <v>59.571751077258831</v>
      </c>
      <c r="G118">
        <f t="shared" si="1"/>
        <v>1.8395052597202071</v>
      </c>
    </row>
    <row r="119" spans="1:7">
      <c r="A119">
        <v>30</v>
      </c>
      <c r="B119">
        <v>-170.535</v>
      </c>
      <c r="C119">
        <v>37</v>
      </c>
      <c r="D119">
        <v>7000</v>
      </c>
      <c r="E119">
        <v>55</v>
      </c>
      <c r="F119">
        <f>[1]!wallScanTrans(B119,G87,H87,I87,L87)+J87</f>
        <v>59.571751077258831</v>
      </c>
      <c r="G119">
        <f t="shared" si="1"/>
        <v>0.38001650749849608</v>
      </c>
    </row>
    <row r="120" spans="1:7">
      <c r="A120">
        <v>31</v>
      </c>
      <c r="B120">
        <v>-170.60499999999999</v>
      </c>
      <c r="C120">
        <v>36</v>
      </c>
      <c r="D120">
        <v>7000</v>
      </c>
      <c r="E120">
        <v>57</v>
      </c>
      <c r="F120">
        <f>[1]!wallScanTrans(B120,G87,H87,I87,L87)+J87</f>
        <v>59.571751077258831</v>
      </c>
      <c r="G120">
        <f t="shared" si="1"/>
        <v>0.11603339655056069</v>
      </c>
    </row>
    <row r="121" spans="1:7">
      <c r="A121">
        <v>32</v>
      </c>
      <c r="B121">
        <v>-170.67500000000001</v>
      </c>
      <c r="C121">
        <v>36</v>
      </c>
      <c r="D121">
        <v>7000</v>
      </c>
      <c r="E121">
        <v>54</v>
      </c>
      <c r="F121">
        <f>[1]!wallScanTrans(B121,G87,H87,I87,L87)+J87</f>
        <v>59.571751077258831</v>
      </c>
      <c r="G121">
        <f t="shared" si="1"/>
        <v>0.57489648272101757</v>
      </c>
    </row>
    <row r="122" spans="1:7">
      <c r="A122">
        <v>33</v>
      </c>
      <c r="B122">
        <v>-170.74</v>
      </c>
      <c r="C122">
        <v>36</v>
      </c>
      <c r="D122">
        <v>7000</v>
      </c>
      <c r="E122">
        <v>49</v>
      </c>
      <c r="F122">
        <f>[1]!wallScanTrans(B122,G87,H87,I87,L87)+J87</f>
        <v>59.571751077258831</v>
      </c>
      <c r="G122">
        <f t="shared" si="1"/>
        <v>2.2808555273372093</v>
      </c>
    </row>
    <row r="123" spans="1:7">
      <c r="A123" t="s">
        <v>0</v>
      </c>
    </row>
    <row r="124" spans="1:7">
      <c r="A124" t="s">
        <v>0</v>
      </c>
    </row>
    <row r="125" spans="1:7">
      <c r="A125" t="s">
        <v>0</v>
      </c>
    </row>
    <row r="126" spans="1:7">
      <c r="A126" t="s">
        <v>0</v>
      </c>
    </row>
    <row r="127" spans="1:7">
      <c r="A127" t="s">
        <v>17</v>
      </c>
    </row>
    <row r="128" spans="1:7">
      <c r="A128" t="s">
        <v>2</v>
      </c>
    </row>
    <row r="129" spans="1:12">
      <c r="A129" t="s">
        <v>3</v>
      </c>
    </row>
    <row r="130" spans="1:12">
      <c r="A130" t="s">
        <v>4</v>
      </c>
    </row>
    <row r="131" spans="1:12">
      <c r="A131" t="s">
        <v>5</v>
      </c>
    </row>
    <row r="132" spans="1:12">
      <c r="A132" t="s">
        <v>6</v>
      </c>
    </row>
    <row r="133" spans="1:12">
      <c r="A133" t="s">
        <v>13</v>
      </c>
    </row>
    <row r="134" spans="1:12">
      <c r="A134" t="s">
        <v>18</v>
      </c>
    </row>
    <row r="135" spans="1:12">
      <c r="A135" t="s">
        <v>9</v>
      </c>
    </row>
    <row r="136" spans="1:12">
      <c r="A136" t="s">
        <v>10</v>
      </c>
      <c r="G136" t="s">
        <v>85</v>
      </c>
      <c r="H136" t="s">
        <v>86</v>
      </c>
      <c r="I136" t="s">
        <v>87</v>
      </c>
      <c r="J136" t="s">
        <v>88</v>
      </c>
      <c r="L136" t="s">
        <v>89</v>
      </c>
    </row>
    <row r="137" spans="1:12">
      <c r="A137" t="s">
        <v>11</v>
      </c>
      <c r="G137">
        <v>99.475806301281565</v>
      </c>
      <c r="H137">
        <v>-169.77692415066198</v>
      </c>
      <c r="I137">
        <v>0.39388325053704543</v>
      </c>
      <c r="J137">
        <v>57.330880351307343</v>
      </c>
      <c r="L137">
        <v>90</v>
      </c>
    </row>
    <row r="138" spans="1:12">
      <c r="A138" t="s">
        <v>0</v>
      </c>
    </row>
    <row r="139" spans="1:12">
      <c r="A139" t="s">
        <v>56</v>
      </c>
      <c r="B139" t="s">
        <v>48</v>
      </c>
      <c r="C139" t="s">
        <v>38</v>
      </c>
      <c r="D139" t="s">
        <v>55</v>
      </c>
      <c r="E139" t="s">
        <v>54</v>
      </c>
      <c r="F139" t="s">
        <v>90</v>
      </c>
      <c r="G139" t="s">
        <v>91</v>
      </c>
      <c r="H139" t="s">
        <v>92</v>
      </c>
    </row>
    <row r="140" spans="1:12">
      <c r="A140">
        <v>1</v>
      </c>
      <c r="B140">
        <v>-168.785</v>
      </c>
      <c r="C140">
        <v>37</v>
      </c>
      <c r="D140">
        <v>7000</v>
      </c>
      <c r="E140">
        <v>161</v>
      </c>
      <c r="F140">
        <f>[1]!wallScanTrans(B140,G137,H137,I137,L137)+J137</f>
        <v>156.80668665258889</v>
      </c>
      <c r="G140">
        <f>(F140-E140)^2/E140</f>
        <v>0.10921662627065921</v>
      </c>
      <c r="H140">
        <f>SUM(G140:G172)/(COUNT(G140:G172)-4)</f>
        <v>0.8397285928628716</v>
      </c>
    </row>
    <row r="141" spans="1:12">
      <c r="A141">
        <v>2</v>
      </c>
      <c r="B141">
        <v>-168.85</v>
      </c>
      <c r="C141">
        <v>37</v>
      </c>
      <c r="D141">
        <v>7000</v>
      </c>
      <c r="E141">
        <v>150</v>
      </c>
      <c r="F141">
        <f>[1]!wallScanTrans(B141,G137,H137,I137,L137)+J137</f>
        <v>156.80668665258889</v>
      </c>
      <c r="G141">
        <f t="shared" ref="G141:G172" si="2">(F141-E141)^2/E141</f>
        <v>0.30887322124354538</v>
      </c>
    </row>
    <row r="142" spans="1:12">
      <c r="A142">
        <v>3</v>
      </c>
      <c r="B142">
        <v>-168.92</v>
      </c>
      <c r="C142">
        <v>37</v>
      </c>
      <c r="D142">
        <v>7000</v>
      </c>
      <c r="E142">
        <v>150</v>
      </c>
      <c r="F142">
        <f>[1]!wallScanTrans(B142,G137,H137,I137,L137)+J137</f>
        <v>156.80668665258889</v>
      </c>
      <c r="G142">
        <f t="shared" si="2"/>
        <v>0.30887322124354538</v>
      </c>
    </row>
    <row r="143" spans="1:12">
      <c r="A143">
        <v>4</v>
      </c>
      <c r="B143">
        <v>-168.98500000000001</v>
      </c>
      <c r="C143">
        <v>37</v>
      </c>
      <c r="D143">
        <v>7000</v>
      </c>
      <c r="E143">
        <v>157</v>
      </c>
      <c r="F143">
        <f>[1]!wallScanTrans(B143,G137,H137,I137,L137)+J137</f>
        <v>156.80668665258889</v>
      </c>
      <c r="G143">
        <f t="shared" si="2"/>
        <v>2.3802579800819712E-4</v>
      </c>
    </row>
    <row r="144" spans="1:12">
      <c r="A144">
        <v>5</v>
      </c>
      <c r="B144">
        <v>-169.04</v>
      </c>
      <c r="C144">
        <v>36</v>
      </c>
      <c r="D144">
        <v>7000</v>
      </c>
      <c r="E144">
        <v>163</v>
      </c>
      <c r="F144">
        <f>[1]!wallScanTrans(B144,G137,H137,I137,L137)+J137</f>
        <v>156.80668665258889</v>
      </c>
      <c r="G144">
        <f t="shared" si="2"/>
        <v>0.23531981729583165</v>
      </c>
    </row>
    <row r="145" spans="1:7">
      <c r="A145">
        <v>6</v>
      </c>
      <c r="B145">
        <v>-169.11500000000001</v>
      </c>
      <c r="C145">
        <v>37</v>
      </c>
      <c r="D145">
        <v>7000</v>
      </c>
      <c r="E145">
        <v>148</v>
      </c>
      <c r="F145">
        <f>[1]!wallScanTrans(B145,G137,H137,I137,L137)+J137</f>
        <v>156.80668665258889</v>
      </c>
      <c r="G145">
        <f t="shared" si="2"/>
        <v>0.52403871484383369</v>
      </c>
    </row>
    <row r="146" spans="1:7">
      <c r="A146">
        <v>7</v>
      </c>
      <c r="B146">
        <v>-169.18</v>
      </c>
      <c r="C146">
        <v>37</v>
      </c>
      <c r="D146">
        <v>7000</v>
      </c>
      <c r="E146">
        <v>161</v>
      </c>
      <c r="F146">
        <f>[1]!wallScanTrans(B146,G137,H137,I137,L137)+J137</f>
        <v>156.80668665258889</v>
      </c>
      <c r="G146">
        <f t="shared" si="2"/>
        <v>0.10921662627065921</v>
      </c>
    </row>
    <row r="147" spans="1:7">
      <c r="A147">
        <v>8</v>
      </c>
      <c r="B147">
        <v>-169.25</v>
      </c>
      <c r="C147">
        <v>37</v>
      </c>
      <c r="D147">
        <v>7000</v>
      </c>
      <c r="E147">
        <v>155</v>
      </c>
      <c r="F147">
        <f>[1]!wallScanTrans(B147,G137,H137,I137,L137)+J137</f>
        <v>156.80668665258889</v>
      </c>
      <c r="G147">
        <f t="shared" si="2"/>
        <v>2.1058817165437827E-2</v>
      </c>
    </row>
    <row r="148" spans="1:7">
      <c r="A148">
        <v>9</v>
      </c>
      <c r="B148">
        <v>-169.31</v>
      </c>
      <c r="C148">
        <v>37</v>
      </c>
      <c r="D148">
        <v>7000</v>
      </c>
      <c r="E148">
        <v>152</v>
      </c>
      <c r="F148">
        <f>[1]!wallScanTrans(B148,G137,H137,I137,L137)+J137</f>
        <v>156.80668665258889</v>
      </c>
      <c r="G148">
        <f t="shared" si="2"/>
        <v>0.15200155642221203</v>
      </c>
    </row>
    <row r="149" spans="1:7">
      <c r="A149">
        <v>10</v>
      </c>
      <c r="B149">
        <v>-169.375</v>
      </c>
      <c r="C149">
        <v>36</v>
      </c>
      <c r="D149">
        <v>7000</v>
      </c>
      <c r="E149">
        <v>150</v>
      </c>
      <c r="F149">
        <f>[1]!wallScanTrans(B149,G137,H137,I137,L137)+J137</f>
        <v>156.80668665258889</v>
      </c>
      <c r="G149">
        <f t="shared" si="2"/>
        <v>0.30887322124354538</v>
      </c>
    </row>
    <row r="150" spans="1:7">
      <c r="A150">
        <v>11</v>
      </c>
      <c r="B150">
        <v>-169.435</v>
      </c>
      <c r="C150">
        <v>37</v>
      </c>
      <c r="D150">
        <v>7000</v>
      </c>
      <c r="E150">
        <v>173</v>
      </c>
      <c r="F150">
        <f>[1]!wallScanTrans(B150,G137,H137,I137,L137)+J137</f>
        <v>156.80668665258889</v>
      </c>
      <c r="G150">
        <f t="shared" si="2"/>
        <v>1.5157421801586282</v>
      </c>
    </row>
    <row r="151" spans="1:7">
      <c r="A151">
        <v>12</v>
      </c>
      <c r="B151">
        <v>-169.505</v>
      </c>
      <c r="C151">
        <v>36</v>
      </c>
      <c r="D151">
        <v>7000</v>
      </c>
      <c r="E151">
        <v>168</v>
      </c>
      <c r="F151">
        <f>[1]!wallScanTrans(B151,G137,H137,I137,L137)+J137</f>
        <v>156.77881280521763</v>
      </c>
      <c r="G151">
        <f t="shared" si="2"/>
        <v>0.74949429797826139</v>
      </c>
    </row>
    <row r="152" spans="1:7">
      <c r="A152">
        <v>13</v>
      </c>
      <c r="B152">
        <v>-169.56</v>
      </c>
      <c r="C152">
        <v>36</v>
      </c>
      <c r="D152">
        <v>7000</v>
      </c>
      <c r="E152">
        <v>153</v>
      </c>
      <c r="F152">
        <f>[1]!wallScanTrans(B152,G137,H137,I137,L137)+J137</f>
        <v>154.3742007623357</v>
      </c>
      <c r="G152">
        <f t="shared" si="2"/>
        <v>1.2342664935974051E-2</v>
      </c>
    </row>
    <row r="153" spans="1:7">
      <c r="A153">
        <v>14</v>
      </c>
      <c r="B153">
        <v>-169.63499999999999</v>
      </c>
      <c r="C153">
        <v>36</v>
      </c>
      <c r="D153">
        <v>7000</v>
      </c>
      <c r="E153">
        <v>155</v>
      </c>
      <c r="F153">
        <f>[1]!wallScanTrans(B153,G137,H137,I137,L137)+J137</f>
        <v>144.84364372294112</v>
      </c>
      <c r="G153">
        <f t="shared" si="2"/>
        <v>0.66549401823582732</v>
      </c>
    </row>
    <row r="154" spans="1:7">
      <c r="A154">
        <v>15</v>
      </c>
      <c r="B154">
        <v>-169.70500000000001</v>
      </c>
      <c r="C154">
        <v>37</v>
      </c>
      <c r="D154">
        <v>7000</v>
      </c>
      <c r="E154">
        <v>112</v>
      </c>
      <c r="F154">
        <f>[1]!wallScanTrans(B154,G137,H137,I137,L137)+J137</f>
        <v>129.44044307432614</v>
      </c>
      <c r="G154">
        <f t="shared" si="2"/>
        <v>2.7157951306143806</v>
      </c>
    </row>
    <row r="155" spans="1:7">
      <c r="A155">
        <v>16</v>
      </c>
      <c r="B155">
        <v>-169.77</v>
      </c>
      <c r="C155">
        <v>37</v>
      </c>
      <c r="D155">
        <v>7000</v>
      </c>
      <c r="E155">
        <v>121</v>
      </c>
      <c r="F155">
        <f>[1]!wallScanTrans(B155,G137,H137,I137,L137)+J137</f>
        <v>109.51108448791723</v>
      </c>
      <c r="G155">
        <f t="shared" si="2"/>
        <v>1.0908692532543478</v>
      </c>
    </row>
    <row r="156" spans="1:7">
      <c r="A156">
        <v>17</v>
      </c>
      <c r="B156">
        <v>-169.82</v>
      </c>
      <c r="C156">
        <v>36</v>
      </c>
      <c r="D156">
        <v>7000</v>
      </c>
      <c r="E156">
        <v>98</v>
      </c>
      <c r="F156">
        <f>[1]!wallScanTrans(B156,G137,H137,I137,L137)+J137</f>
        <v>92.873472151745219</v>
      </c>
      <c r="G156">
        <f t="shared" si="2"/>
        <v>0.26817640590746733</v>
      </c>
    </row>
    <row r="157" spans="1:7">
      <c r="A157">
        <v>18</v>
      </c>
      <c r="B157">
        <v>-169.9</v>
      </c>
      <c r="C157">
        <v>36</v>
      </c>
      <c r="D157">
        <v>7000</v>
      </c>
      <c r="E157">
        <v>62</v>
      </c>
      <c r="F157">
        <f>[1]!wallScanTrans(B157,G137,H137,I137,L137)+J137</f>
        <v>72.82323171368752</v>
      </c>
      <c r="G157">
        <f t="shared" si="2"/>
        <v>1.8893926569059885</v>
      </c>
    </row>
    <row r="158" spans="1:7">
      <c r="A158">
        <v>19</v>
      </c>
      <c r="B158">
        <v>-169.96</v>
      </c>
      <c r="C158">
        <v>37</v>
      </c>
      <c r="D158">
        <v>7000</v>
      </c>
      <c r="E158">
        <v>76</v>
      </c>
      <c r="F158">
        <f>[1]!wallScanTrans(B158,G137,H137,I137,L137)+J137</f>
        <v>63.17149407080764</v>
      </c>
      <c r="G158">
        <f t="shared" si="2"/>
        <v>2.1654021628332045</v>
      </c>
    </row>
    <row r="159" spans="1:7">
      <c r="A159">
        <v>20</v>
      </c>
      <c r="B159">
        <v>-170.03</v>
      </c>
      <c r="C159">
        <v>36</v>
      </c>
      <c r="D159">
        <v>7000</v>
      </c>
      <c r="E159">
        <v>50</v>
      </c>
      <c r="F159">
        <f>[1]!wallScanTrans(B159,G137,H137,I137,L137)+J137</f>
        <v>57.745904730247787</v>
      </c>
      <c r="G159">
        <f t="shared" si="2"/>
        <v>1.1999808018015008</v>
      </c>
    </row>
    <row r="160" spans="1:7">
      <c r="A160">
        <v>21</v>
      </c>
      <c r="B160">
        <v>-170.09</v>
      </c>
      <c r="C160">
        <v>36</v>
      </c>
      <c r="D160">
        <v>7000</v>
      </c>
      <c r="E160">
        <v>62</v>
      </c>
      <c r="F160">
        <f>[1]!wallScanTrans(B160,G137,H137,I137,L137)+J137</f>
        <v>57.330880351307343</v>
      </c>
      <c r="G160">
        <f t="shared" si="2"/>
        <v>0.35162384344851355</v>
      </c>
    </row>
    <row r="161" spans="1:7">
      <c r="A161">
        <v>22</v>
      </c>
      <c r="B161">
        <v>-170.15</v>
      </c>
      <c r="C161">
        <v>37</v>
      </c>
      <c r="D161">
        <v>7000</v>
      </c>
      <c r="E161">
        <v>51</v>
      </c>
      <c r="F161">
        <f>[1]!wallScanTrans(B161,G137,H137,I137,L137)+J137</f>
        <v>57.330880351307343</v>
      </c>
      <c r="G161">
        <f t="shared" si="2"/>
        <v>0.78588325534449777</v>
      </c>
    </row>
    <row r="162" spans="1:7">
      <c r="A162">
        <v>23</v>
      </c>
      <c r="B162">
        <v>-170.22</v>
      </c>
      <c r="C162">
        <v>37</v>
      </c>
      <c r="D162">
        <v>7000</v>
      </c>
      <c r="E162">
        <v>54</v>
      </c>
      <c r="F162">
        <f>[1]!wallScanTrans(B162,G137,H137,I137,L137)+J137</f>
        <v>57.330880351307343</v>
      </c>
      <c r="G162">
        <f t="shared" si="2"/>
        <v>0.20545859101343197</v>
      </c>
    </row>
    <row r="163" spans="1:7">
      <c r="A163">
        <v>24</v>
      </c>
      <c r="B163">
        <v>-170.28</v>
      </c>
      <c r="C163">
        <v>37</v>
      </c>
      <c r="D163">
        <v>7000</v>
      </c>
      <c r="E163">
        <v>61</v>
      </c>
      <c r="F163">
        <f>[1]!wallScanTrans(B163,G137,H137,I137,L137)+J137</f>
        <v>57.330880351307343</v>
      </c>
      <c r="G163">
        <f t="shared" si="2"/>
        <v>0.22069572125282833</v>
      </c>
    </row>
    <row r="164" spans="1:7">
      <c r="A164">
        <v>25</v>
      </c>
      <c r="B164">
        <v>-170.35</v>
      </c>
      <c r="C164">
        <v>37</v>
      </c>
      <c r="D164">
        <v>7000</v>
      </c>
      <c r="E164">
        <v>61</v>
      </c>
      <c r="F164">
        <f>[1]!wallScanTrans(B164,G137,H137,I137,L137)+J137</f>
        <v>57.330880351307343</v>
      </c>
      <c r="G164">
        <f t="shared" si="2"/>
        <v>0.22069572125282833</v>
      </c>
    </row>
    <row r="165" spans="1:7">
      <c r="A165">
        <v>26</v>
      </c>
      <c r="B165">
        <v>-170.41499999999999</v>
      </c>
      <c r="C165">
        <v>37</v>
      </c>
      <c r="D165">
        <v>7000</v>
      </c>
      <c r="E165">
        <v>66</v>
      </c>
      <c r="F165">
        <f>[1]!wallScanTrans(B165,G137,H137,I137,L137)+J137</f>
        <v>57.330880351307343</v>
      </c>
      <c r="G165">
        <f t="shared" si="2"/>
        <v>1.1386914467174107</v>
      </c>
    </row>
    <row r="166" spans="1:7">
      <c r="A166">
        <v>27</v>
      </c>
      <c r="B166">
        <v>-170.48500000000001</v>
      </c>
      <c r="C166">
        <v>36</v>
      </c>
      <c r="D166">
        <v>7000</v>
      </c>
      <c r="E166">
        <v>55</v>
      </c>
      <c r="F166">
        <f>[1]!wallScanTrans(B166,G137,H137,I137,L137)+J137</f>
        <v>57.330880351307343</v>
      </c>
      <c r="G166">
        <f t="shared" si="2"/>
        <v>9.8781876583829864E-2</v>
      </c>
    </row>
    <row r="167" spans="1:7">
      <c r="A167">
        <v>28</v>
      </c>
      <c r="B167">
        <v>-170.55</v>
      </c>
      <c r="C167">
        <v>36</v>
      </c>
      <c r="D167">
        <v>7000</v>
      </c>
      <c r="E167">
        <v>65</v>
      </c>
      <c r="F167">
        <f>[1]!wallScanTrans(B167,G137,H137,I137,L137)+J137</f>
        <v>57.330880351307343</v>
      </c>
      <c r="G167">
        <f t="shared" si="2"/>
        <v>0.90485224901482741</v>
      </c>
    </row>
    <row r="168" spans="1:7">
      <c r="A168">
        <v>29</v>
      </c>
      <c r="B168">
        <v>-170.61500000000001</v>
      </c>
      <c r="C168">
        <v>37</v>
      </c>
      <c r="D168">
        <v>7000</v>
      </c>
      <c r="E168">
        <v>61</v>
      </c>
      <c r="F168">
        <f>[1]!wallScanTrans(B168,G137,H137,I137,L137)+J137</f>
        <v>57.330880351307343</v>
      </c>
      <c r="G168">
        <f t="shared" si="2"/>
        <v>0.22069572125282833</v>
      </c>
    </row>
    <row r="169" spans="1:7">
      <c r="A169">
        <v>30</v>
      </c>
      <c r="B169">
        <v>-170.67</v>
      </c>
      <c r="C169">
        <v>37</v>
      </c>
      <c r="D169">
        <v>7000</v>
      </c>
      <c r="E169">
        <v>62</v>
      </c>
      <c r="F169">
        <f>[1]!wallScanTrans(B169,G137,H137,I137,L137)+J137</f>
        <v>57.330880351307343</v>
      </c>
      <c r="G169">
        <f t="shared" si="2"/>
        <v>0.35162384344851355</v>
      </c>
    </row>
    <row r="170" spans="1:7">
      <c r="A170">
        <v>31</v>
      </c>
      <c r="B170">
        <v>-170.74</v>
      </c>
      <c r="C170">
        <v>37</v>
      </c>
      <c r="D170">
        <v>7000</v>
      </c>
      <c r="E170">
        <v>43</v>
      </c>
      <c r="F170">
        <f>[1]!wallScanTrans(B170,G137,H137,I137,L137)+J137</f>
        <v>57.330880351307343</v>
      </c>
      <c r="G170">
        <f t="shared" si="2"/>
        <v>4.7761425963601596</v>
      </c>
    </row>
    <row r="171" spans="1:7">
      <c r="A171">
        <v>32</v>
      </c>
      <c r="B171">
        <v>-170.8</v>
      </c>
      <c r="C171">
        <v>36</v>
      </c>
      <c r="D171">
        <v>7000</v>
      </c>
      <c r="E171">
        <v>64</v>
      </c>
      <c r="F171">
        <f>[1]!wallScanTrans(B171,G137,H137,I137,L137)+J137</f>
        <v>57.330880351307343</v>
      </c>
      <c r="G171">
        <f t="shared" si="2"/>
        <v>0.6949555763840386</v>
      </c>
    </row>
    <row r="172" spans="1:7">
      <c r="A172">
        <v>33</v>
      </c>
      <c r="B172">
        <v>-170.87</v>
      </c>
      <c r="C172">
        <v>36</v>
      </c>
      <c r="D172">
        <v>7000</v>
      </c>
      <c r="E172">
        <v>56</v>
      </c>
      <c r="F172">
        <f>[1]!wallScanTrans(B172,G137,H137,I137,L137)+J137</f>
        <v>57.330880351307343</v>
      </c>
      <c r="G172">
        <f t="shared" si="2"/>
        <v>3.1629330526713503E-2</v>
      </c>
    </row>
    <row r="173" spans="1:7">
      <c r="A173" t="s">
        <v>0</v>
      </c>
    </row>
    <row r="174" spans="1:7">
      <c r="A174" t="s">
        <v>0</v>
      </c>
    </row>
    <row r="175" spans="1:7">
      <c r="A175" t="s">
        <v>0</v>
      </c>
    </row>
    <row r="176" spans="1:7">
      <c r="A176" t="s">
        <v>0</v>
      </c>
    </row>
    <row r="177" spans="1:12">
      <c r="A177" t="s">
        <v>19</v>
      </c>
    </row>
    <row r="178" spans="1:12">
      <c r="A178" t="s">
        <v>2</v>
      </c>
    </row>
    <row r="179" spans="1:12">
      <c r="A179" t="s">
        <v>3</v>
      </c>
    </row>
    <row r="180" spans="1:12">
      <c r="A180" t="s">
        <v>4</v>
      </c>
    </row>
    <row r="181" spans="1:12">
      <c r="A181" t="s">
        <v>5</v>
      </c>
    </row>
    <row r="182" spans="1:12">
      <c r="A182" t="s">
        <v>6</v>
      </c>
    </row>
    <row r="183" spans="1:12">
      <c r="A183" t="s">
        <v>13</v>
      </c>
    </row>
    <row r="184" spans="1:12">
      <c r="A184" t="s">
        <v>20</v>
      </c>
    </row>
    <row r="185" spans="1:12">
      <c r="A185" t="s">
        <v>9</v>
      </c>
    </row>
    <row r="186" spans="1:12">
      <c r="A186" t="s">
        <v>10</v>
      </c>
      <c r="G186" t="s">
        <v>85</v>
      </c>
      <c r="H186" t="s">
        <v>86</v>
      </c>
      <c r="I186" t="s">
        <v>87</v>
      </c>
      <c r="J186" t="s">
        <v>88</v>
      </c>
      <c r="L186" t="s">
        <v>89</v>
      </c>
    </row>
    <row r="187" spans="1:12">
      <c r="A187" t="s">
        <v>11</v>
      </c>
      <c r="G187">
        <v>93.483688169323941</v>
      </c>
      <c r="H187">
        <v>-168.60156928494186</v>
      </c>
      <c r="I187">
        <v>0.34038205407467259</v>
      </c>
      <c r="J187">
        <v>61.04438082646729</v>
      </c>
      <c r="L187">
        <v>90</v>
      </c>
    </row>
    <row r="188" spans="1:12">
      <c r="A188" t="s">
        <v>0</v>
      </c>
    </row>
    <row r="189" spans="1:12">
      <c r="A189" t="s">
        <v>56</v>
      </c>
      <c r="B189" t="s">
        <v>48</v>
      </c>
      <c r="C189" t="s">
        <v>38</v>
      </c>
      <c r="D189" t="s">
        <v>55</v>
      </c>
      <c r="E189" t="s">
        <v>54</v>
      </c>
      <c r="F189" t="s">
        <v>90</v>
      </c>
      <c r="G189" t="s">
        <v>91</v>
      </c>
      <c r="H189" t="s">
        <v>92</v>
      </c>
    </row>
    <row r="190" spans="1:12">
      <c r="A190">
        <v>1</v>
      </c>
      <c r="B190">
        <v>-167.715</v>
      </c>
      <c r="C190">
        <v>36</v>
      </c>
      <c r="D190">
        <v>7000</v>
      </c>
      <c r="E190">
        <v>132</v>
      </c>
      <c r="F190">
        <f>[1]!wallScanTrans(B190,G187,H187,I187,L187)+J187</f>
        <v>154.52806899579122</v>
      </c>
      <c r="G190">
        <f>(F190-E190)^2/E190</f>
        <v>3.8448022172661322</v>
      </c>
      <c r="H190">
        <f>SUM(G190:G222)/(COUNT(G190:G222)-4)</f>
        <v>1.2221355270881664</v>
      </c>
    </row>
    <row r="191" spans="1:12">
      <c r="A191">
        <v>2</v>
      </c>
      <c r="B191">
        <v>-167.79499999999999</v>
      </c>
      <c r="C191">
        <v>36</v>
      </c>
      <c r="D191">
        <v>7000</v>
      </c>
      <c r="E191">
        <v>156</v>
      </c>
      <c r="F191">
        <f>[1]!wallScanTrans(B191,G187,H187,I187,L187)+J187</f>
        <v>154.52806899579122</v>
      </c>
      <c r="G191">
        <f t="shared" ref="G191:G222" si="3">(F191-E191)^2/E191</f>
        <v>1.3888338981737688E-2</v>
      </c>
    </row>
    <row r="192" spans="1:12">
      <c r="A192">
        <v>3</v>
      </c>
      <c r="B192">
        <v>-167.85</v>
      </c>
      <c r="C192">
        <v>37</v>
      </c>
      <c r="D192">
        <v>7000</v>
      </c>
      <c r="E192">
        <v>152</v>
      </c>
      <c r="F192">
        <f>[1]!wallScanTrans(B192,G187,H187,I187,L187)+J187</f>
        <v>154.52806899579122</v>
      </c>
      <c r="G192">
        <f t="shared" si="3"/>
        <v>4.2046926628163207E-2</v>
      </c>
    </row>
    <row r="193" spans="1:7">
      <c r="A193">
        <v>4</v>
      </c>
      <c r="B193">
        <v>-167.92</v>
      </c>
      <c r="C193">
        <v>37</v>
      </c>
      <c r="D193">
        <v>7000</v>
      </c>
      <c r="E193">
        <v>149</v>
      </c>
      <c r="F193">
        <f>[1]!wallScanTrans(B193,G187,H187,I187,L187)+J187</f>
        <v>154.52806899579122</v>
      </c>
      <c r="G193">
        <f t="shared" si="3"/>
        <v>0.20509762967938325</v>
      </c>
    </row>
    <row r="194" spans="1:7">
      <c r="A194">
        <v>5</v>
      </c>
      <c r="B194">
        <v>-167.98</v>
      </c>
      <c r="C194">
        <v>36</v>
      </c>
      <c r="D194">
        <v>7000</v>
      </c>
      <c r="E194">
        <v>152</v>
      </c>
      <c r="F194">
        <f>[1]!wallScanTrans(B194,G187,H187,I187,L187)+J187</f>
        <v>154.52806899579122</v>
      </c>
      <c r="G194">
        <f t="shared" si="3"/>
        <v>4.2046926628163207E-2</v>
      </c>
    </row>
    <row r="195" spans="1:7">
      <c r="A195">
        <v>6</v>
      </c>
      <c r="B195">
        <v>-168.05</v>
      </c>
      <c r="C195">
        <v>37</v>
      </c>
      <c r="D195">
        <v>7000</v>
      </c>
      <c r="E195">
        <v>166</v>
      </c>
      <c r="F195">
        <f>[1]!wallScanTrans(B195,G187,H187,I187,L187)+J187</f>
        <v>154.52806899579122</v>
      </c>
      <c r="G195">
        <f t="shared" si="3"/>
        <v>0.79280241545377561</v>
      </c>
    </row>
    <row r="196" spans="1:7">
      <c r="A196">
        <v>7</v>
      </c>
      <c r="B196">
        <v>-168.11</v>
      </c>
      <c r="C196">
        <v>37</v>
      </c>
      <c r="D196">
        <v>7000</v>
      </c>
      <c r="E196">
        <v>137</v>
      </c>
      <c r="F196">
        <f>[1]!wallScanTrans(B196,G187,H187,I187,L187)+J187</f>
        <v>154.52806899579122</v>
      </c>
      <c r="G196">
        <f t="shared" si="3"/>
        <v>2.2425781220526813</v>
      </c>
    </row>
    <row r="197" spans="1:7">
      <c r="A197">
        <v>8</v>
      </c>
      <c r="B197">
        <v>-168.185</v>
      </c>
      <c r="C197">
        <v>37</v>
      </c>
      <c r="D197">
        <v>7000</v>
      </c>
      <c r="E197">
        <v>171</v>
      </c>
      <c r="F197">
        <f>[1]!wallScanTrans(B197,G187,H187,I187,L187)+J187</f>
        <v>154.52806899579122</v>
      </c>
      <c r="G197">
        <f t="shared" si="3"/>
        <v>1.5866930468269862</v>
      </c>
    </row>
    <row r="198" spans="1:7">
      <c r="A198">
        <v>9</v>
      </c>
      <c r="B198">
        <v>-168.24</v>
      </c>
      <c r="C198">
        <v>36</v>
      </c>
      <c r="D198">
        <v>7000</v>
      </c>
      <c r="E198">
        <v>141</v>
      </c>
      <c r="F198">
        <f>[1]!wallScanTrans(B198,G187,H187,I187,L187)+J187</f>
        <v>154.52806899579122</v>
      </c>
      <c r="G198">
        <f t="shared" si="3"/>
        <v>1.2979336932970749</v>
      </c>
    </row>
    <row r="199" spans="1:7">
      <c r="A199">
        <v>10</v>
      </c>
      <c r="B199">
        <v>-168.31</v>
      </c>
      <c r="C199">
        <v>37</v>
      </c>
      <c r="D199">
        <v>7000</v>
      </c>
      <c r="E199">
        <v>167</v>
      </c>
      <c r="F199">
        <f>[1]!wallScanTrans(B199,G187,H187,I187,L187)+J187</f>
        <v>154.52806899579122</v>
      </c>
      <c r="G199">
        <f t="shared" si="3"/>
        <v>0.93143151481284026</v>
      </c>
    </row>
    <row r="200" spans="1:7">
      <c r="A200">
        <v>11</v>
      </c>
      <c r="B200">
        <v>-168.37</v>
      </c>
      <c r="C200">
        <v>37</v>
      </c>
      <c r="D200">
        <v>7000</v>
      </c>
      <c r="E200">
        <v>181</v>
      </c>
      <c r="F200">
        <f>[1]!wallScanTrans(B200,G187,H187,I187,L187)+J187</f>
        <v>154.46099981712177</v>
      </c>
      <c r="G200">
        <f t="shared" si="3"/>
        <v>3.8912626005901134</v>
      </c>
    </row>
    <row r="201" spans="1:7">
      <c r="A201">
        <v>12</v>
      </c>
      <c r="B201">
        <v>-168.44</v>
      </c>
      <c r="C201">
        <v>36</v>
      </c>
      <c r="D201">
        <v>7000</v>
      </c>
      <c r="E201">
        <v>172</v>
      </c>
      <c r="F201">
        <f>[1]!wallScanTrans(B201,G187,H187,I187,L187)+J187</f>
        <v>149.47745639454041</v>
      </c>
      <c r="G201">
        <f t="shared" si="3"/>
        <v>2.9492149445338871</v>
      </c>
    </row>
    <row r="202" spans="1:7">
      <c r="A202">
        <v>13</v>
      </c>
      <c r="B202">
        <v>-168.5</v>
      </c>
      <c r="C202">
        <v>37</v>
      </c>
      <c r="D202">
        <v>7000</v>
      </c>
      <c r="E202">
        <v>137</v>
      </c>
      <c r="F202">
        <f>[1]!wallScanTrans(B202,G187,H187,I187,L187)+J187</f>
        <v>138.91227681389461</v>
      </c>
      <c r="G202">
        <f t="shared" si="3"/>
        <v>2.6691989875612481E-2</v>
      </c>
    </row>
    <row r="203" spans="1:7">
      <c r="A203">
        <v>14</v>
      </c>
      <c r="B203">
        <v>-168.57499999999999</v>
      </c>
      <c r="C203">
        <v>36</v>
      </c>
      <c r="D203">
        <v>7000</v>
      </c>
      <c r="E203">
        <v>110</v>
      </c>
      <c r="F203">
        <f>[1]!wallScanTrans(B203,G187,H187,I187,L187)+J187</f>
        <v>117.53626314658237</v>
      </c>
      <c r="G203">
        <f t="shared" si="3"/>
        <v>0.51632056558668749</v>
      </c>
    </row>
    <row r="204" spans="1:7">
      <c r="A204">
        <v>15</v>
      </c>
      <c r="B204">
        <v>-168.63499999999999</v>
      </c>
      <c r="C204">
        <v>37</v>
      </c>
      <c r="D204">
        <v>7000</v>
      </c>
      <c r="E204">
        <v>93</v>
      </c>
      <c r="F204">
        <f>[1]!wallScanTrans(B204,G187,H187,I187,L187)+J187</f>
        <v>95.703352913581043</v>
      </c>
      <c r="G204">
        <f t="shared" si="3"/>
        <v>7.8581902960936686E-2</v>
      </c>
    </row>
    <row r="205" spans="1:7">
      <c r="A205">
        <v>16</v>
      </c>
      <c r="B205">
        <v>-168.70500000000001</v>
      </c>
      <c r="C205">
        <v>36</v>
      </c>
      <c r="D205">
        <v>7000</v>
      </c>
      <c r="E205">
        <v>76</v>
      </c>
      <c r="F205">
        <f>[1]!wallScanTrans(B205,G187,H187,I187,L187)+J187</f>
        <v>76.245080641091207</v>
      </c>
      <c r="G205">
        <f t="shared" si="3"/>
        <v>7.9032263996943149E-4</v>
      </c>
    </row>
    <row r="206" spans="1:7">
      <c r="A206">
        <v>17</v>
      </c>
      <c r="B206">
        <v>-168.755</v>
      </c>
      <c r="C206">
        <v>37</v>
      </c>
      <c r="D206">
        <v>7000</v>
      </c>
      <c r="E206">
        <v>78</v>
      </c>
      <c r="F206">
        <f>[1]!wallScanTrans(B206,G187,H187,I187,L187)+J187</f>
        <v>67.187523141960767</v>
      </c>
      <c r="G206">
        <f t="shared" si="3"/>
        <v>1.4988417410978714</v>
      </c>
    </row>
    <row r="207" spans="1:7">
      <c r="A207">
        <v>18</v>
      </c>
      <c r="B207">
        <v>-168.83</v>
      </c>
      <c r="C207">
        <v>36</v>
      </c>
      <c r="D207">
        <v>7000</v>
      </c>
      <c r="E207">
        <v>57</v>
      </c>
      <c r="F207">
        <f>[1]!wallScanTrans(B207,G187,H187,I187,L187)+J187</f>
        <v>61.165575033545501</v>
      </c>
      <c r="G207">
        <f t="shared" si="3"/>
        <v>0.30442132210697548</v>
      </c>
    </row>
    <row r="208" spans="1:7">
      <c r="A208">
        <v>19</v>
      </c>
      <c r="B208">
        <v>-168.89</v>
      </c>
      <c r="C208">
        <v>37</v>
      </c>
      <c r="D208">
        <v>7000</v>
      </c>
      <c r="E208">
        <v>67</v>
      </c>
      <c r="F208">
        <f>[1]!wallScanTrans(B208,G187,H187,I187,L187)+J187</f>
        <v>61.04438082646729</v>
      </c>
      <c r="G208">
        <f t="shared" si="3"/>
        <v>0.52939402597239471</v>
      </c>
    </row>
    <row r="209" spans="1:7">
      <c r="A209">
        <v>20</v>
      </c>
      <c r="B209">
        <v>-168.965</v>
      </c>
      <c r="C209">
        <v>37</v>
      </c>
      <c r="D209">
        <v>7000</v>
      </c>
      <c r="E209">
        <v>60</v>
      </c>
      <c r="F209">
        <f>[1]!wallScanTrans(B209,G187,H187,I187,L187)+J187</f>
        <v>61.04438082646729</v>
      </c>
      <c r="G209">
        <f t="shared" si="3"/>
        <v>1.8178855178208313E-2</v>
      </c>
    </row>
    <row r="210" spans="1:7">
      <c r="A210">
        <v>21</v>
      </c>
      <c r="B210">
        <v>-169.02500000000001</v>
      </c>
      <c r="C210">
        <v>37</v>
      </c>
      <c r="D210">
        <v>7000</v>
      </c>
      <c r="E210">
        <v>55</v>
      </c>
      <c r="F210">
        <f>[1]!wallScanTrans(B210,G187,H187,I187,L187)+J187</f>
        <v>61.04438082646729</v>
      </c>
      <c r="G210">
        <f t="shared" si="3"/>
        <v>0.66426435591573441</v>
      </c>
    </row>
    <row r="211" spans="1:7">
      <c r="A211">
        <v>22</v>
      </c>
      <c r="B211">
        <v>-169.09</v>
      </c>
      <c r="C211">
        <v>36</v>
      </c>
      <c r="D211">
        <v>7000</v>
      </c>
      <c r="E211">
        <v>55</v>
      </c>
      <c r="F211">
        <f>[1]!wallScanTrans(B211,G187,H187,I187,L187)+J187</f>
        <v>61.04438082646729</v>
      </c>
      <c r="G211">
        <f t="shared" si="3"/>
        <v>0.66426435591573441</v>
      </c>
    </row>
    <row r="212" spans="1:7">
      <c r="A212">
        <v>23</v>
      </c>
      <c r="B212">
        <v>-169.155</v>
      </c>
      <c r="C212">
        <v>36</v>
      </c>
      <c r="D212">
        <v>7000</v>
      </c>
      <c r="E212">
        <v>68</v>
      </c>
      <c r="F212">
        <f>[1]!wallScanTrans(B212,G187,H187,I187,L187)+J187</f>
        <v>61.04438082646729</v>
      </c>
      <c r="G212">
        <f t="shared" si="3"/>
        <v>0.71147997187082157</v>
      </c>
    </row>
    <row r="213" spans="1:7">
      <c r="A213">
        <v>24</v>
      </c>
      <c r="B213">
        <v>-169.21</v>
      </c>
      <c r="C213">
        <v>37</v>
      </c>
      <c r="D213">
        <v>7000</v>
      </c>
      <c r="E213">
        <v>64</v>
      </c>
      <c r="F213">
        <f>[1]!wallScanTrans(B213,G187,H187,I187,L187)+J187</f>
        <v>61.04438082646729</v>
      </c>
      <c r="G213">
        <f t="shared" si="3"/>
        <v>0.1364950734211591</v>
      </c>
    </row>
    <row r="214" spans="1:7">
      <c r="A214">
        <v>25</v>
      </c>
      <c r="B214">
        <v>-169.285</v>
      </c>
      <c r="C214">
        <v>36</v>
      </c>
      <c r="D214">
        <v>7000</v>
      </c>
      <c r="E214">
        <v>58</v>
      </c>
      <c r="F214">
        <f>[1]!wallScanTrans(B214,G187,H187,I187,L187)+J187</f>
        <v>61.04438082646729</v>
      </c>
      <c r="G214">
        <f t="shared" si="3"/>
        <v>0.1597974933889941</v>
      </c>
    </row>
    <row r="215" spans="1:7">
      <c r="A215">
        <v>26</v>
      </c>
      <c r="B215">
        <v>-169.35</v>
      </c>
      <c r="C215">
        <v>37</v>
      </c>
      <c r="D215">
        <v>7000</v>
      </c>
      <c r="E215">
        <v>44</v>
      </c>
      <c r="F215">
        <f>[1]!wallScanTrans(B215,G187,H187,I187,L187)+J187</f>
        <v>61.04438082646729</v>
      </c>
      <c r="G215">
        <f t="shared" si="3"/>
        <v>6.6025208581283126</v>
      </c>
    </row>
    <row r="216" spans="1:7">
      <c r="A216">
        <v>27</v>
      </c>
      <c r="B216">
        <v>-169.42</v>
      </c>
      <c r="C216">
        <v>37</v>
      </c>
      <c r="D216">
        <v>7000</v>
      </c>
      <c r="E216">
        <v>61</v>
      </c>
      <c r="F216">
        <f>[1]!wallScanTrans(B216,G187,H187,I187,L187)+J187</f>
        <v>61.04438082646729</v>
      </c>
      <c r="G216">
        <f t="shared" si="3"/>
        <v>3.2289471441306087E-5</v>
      </c>
    </row>
    <row r="217" spans="1:7">
      <c r="A217">
        <v>28</v>
      </c>
      <c r="B217">
        <v>-169.48</v>
      </c>
      <c r="C217">
        <v>36</v>
      </c>
      <c r="D217">
        <v>7000</v>
      </c>
      <c r="E217">
        <v>81</v>
      </c>
      <c r="F217">
        <f>[1]!wallScanTrans(B217,G187,H187,I187,L187)+J187</f>
        <v>61.04438082646729</v>
      </c>
      <c r="G217">
        <f t="shared" si="3"/>
        <v>4.9163794641860044</v>
      </c>
    </row>
    <row r="218" spans="1:7">
      <c r="A218">
        <v>29</v>
      </c>
      <c r="B218">
        <v>-169.55</v>
      </c>
      <c r="C218">
        <v>36</v>
      </c>
      <c r="D218">
        <v>7000</v>
      </c>
      <c r="E218">
        <v>62</v>
      </c>
      <c r="F218">
        <f>[1]!wallScanTrans(B218,G187,H187,I187,L187)+J187</f>
        <v>61.04438082646729</v>
      </c>
      <c r="G218">
        <f t="shared" si="3"/>
        <v>1.4729161368118396E-2</v>
      </c>
    </row>
    <row r="219" spans="1:7">
      <c r="A219">
        <v>30</v>
      </c>
      <c r="B219">
        <v>-169.61</v>
      </c>
      <c r="C219">
        <v>37</v>
      </c>
      <c r="D219">
        <v>7000</v>
      </c>
      <c r="E219">
        <v>66</v>
      </c>
      <c r="F219">
        <f>[1]!wallScanTrans(B219,G187,H187,I187,L187)+J187</f>
        <v>61.04438082646729</v>
      </c>
      <c r="G219">
        <f t="shared" si="3"/>
        <v>0.37209335444068214</v>
      </c>
    </row>
    <row r="220" spans="1:7">
      <c r="A220">
        <v>31</v>
      </c>
      <c r="B220">
        <v>-169.67</v>
      </c>
      <c r="C220">
        <v>38</v>
      </c>
      <c r="D220">
        <v>7000</v>
      </c>
      <c r="E220">
        <v>61</v>
      </c>
      <c r="F220">
        <f>[1]!wallScanTrans(B220,G187,H187,I187,L187)+J187</f>
        <v>61.04438082646729</v>
      </c>
      <c r="G220">
        <f t="shared" si="3"/>
        <v>3.2289471441306087E-5</v>
      </c>
    </row>
    <row r="221" spans="1:7">
      <c r="A221">
        <v>32</v>
      </c>
      <c r="B221">
        <v>-169.745</v>
      </c>
      <c r="C221">
        <v>37</v>
      </c>
      <c r="D221">
        <v>7000</v>
      </c>
      <c r="E221">
        <v>66</v>
      </c>
      <c r="F221">
        <f>[1]!wallScanTrans(B221,G187,H187,I187,L187)+J187</f>
        <v>61.04438082646729</v>
      </c>
      <c r="G221">
        <f t="shared" si="3"/>
        <v>0.37209335444068214</v>
      </c>
    </row>
    <row r="222" spans="1:7">
      <c r="A222">
        <v>33</v>
      </c>
      <c r="B222">
        <v>-169.81</v>
      </c>
      <c r="C222">
        <v>36</v>
      </c>
      <c r="D222">
        <v>7000</v>
      </c>
      <c r="E222">
        <v>62</v>
      </c>
      <c r="F222">
        <f>[1]!wallScanTrans(B222,G187,H187,I187,L187)+J187</f>
        <v>61.04438082646729</v>
      </c>
      <c r="G222">
        <f t="shared" si="3"/>
        <v>1.4729161368118396E-2</v>
      </c>
    </row>
    <row r="223" spans="1:7">
      <c r="A223" t="s">
        <v>0</v>
      </c>
    </row>
    <row r="224" spans="1:7">
      <c r="A224" t="s">
        <v>0</v>
      </c>
    </row>
    <row r="225" spans="1:12">
      <c r="A225" t="s">
        <v>0</v>
      </c>
    </row>
    <row r="226" spans="1:12">
      <c r="A226" t="s">
        <v>0</v>
      </c>
    </row>
    <row r="227" spans="1:12">
      <c r="A227" t="s">
        <v>21</v>
      </c>
    </row>
    <row r="228" spans="1:12">
      <c r="A228" t="s">
        <v>2</v>
      </c>
    </row>
    <row r="229" spans="1:12">
      <c r="A229" t="s">
        <v>3</v>
      </c>
    </row>
    <row r="230" spans="1:12">
      <c r="A230" t="s">
        <v>4</v>
      </c>
    </row>
    <row r="231" spans="1:12">
      <c r="A231" t="s">
        <v>5</v>
      </c>
    </row>
    <row r="232" spans="1:12">
      <c r="A232" t="s">
        <v>6</v>
      </c>
    </row>
    <row r="233" spans="1:12">
      <c r="A233" t="s">
        <v>13</v>
      </c>
    </row>
    <row r="234" spans="1:12">
      <c r="A234" t="s">
        <v>22</v>
      </c>
    </row>
    <row r="235" spans="1:12">
      <c r="A235" t="s">
        <v>9</v>
      </c>
    </row>
    <row r="236" spans="1:12">
      <c r="A236" t="s">
        <v>10</v>
      </c>
      <c r="G236" t="s">
        <v>85</v>
      </c>
      <c r="H236" t="s">
        <v>86</v>
      </c>
      <c r="I236" t="s">
        <v>87</v>
      </c>
      <c r="J236" t="s">
        <v>88</v>
      </c>
      <c r="L236" t="s">
        <v>89</v>
      </c>
    </row>
    <row r="237" spans="1:12">
      <c r="A237" t="s">
        <v>11</v>
      </c>
      <c r="G237">
        <v>101.36211952858365</v>
      </c>
      <c r="H237">
        <v>-168.80267072255111</v>
      </c>
      <c r="I237">
        <v>0.34860676396223866</v>
      </c>
      <c r="J237">
        <v>59.061491076455376</v>
      </c>
      <c r="L237">
        <v>90</v>
      </c>
    </row>
    <row r="238" spans="1:12">
      <c r="A238" t="s">
        <v>0</v>
      </c>
    </row>
    <row r="239" spans="1:12">
      <c r="A239" t="s">
        <v>56</v>
      </c>
      <c r="B239" t="s">
        <v>48</v>
      </c>
      <c r="C239" t="s">
        <v>38</v>
      </c>
      <c r="D239" t="s">
        <v>55</v>
      </c>
      <c r="E239" t="s">
        <v>54</v>
      </c>
      <c r="F239" t="s">
        <v>90</v>
      </c>
      <c r="G239" t="s">
        <v>91</v>
      </c>
      <c r="H239" t="s">
        <v>92</v>
      </c>
    </row>
    <row r="240" spans="1:12">
      <c r="A240">
        <v>1</v>
      </c>
      <c r="B240">
        <v>-167.745</v>
      </c>
      <c r="C240">
        <v>36</v>
      </c>
      <c r="D240">
        <v>7000</v>
      </c>
      <c r="E240">
        <v>144</v>
      </c>
      <c r="F240">
        <f>[1]!wallScanTrans(B240,G237,H237,I237,L237)+J237</f>
        <v>160.42361060503902</v>
      </c>
      <c r="G240">
        <f>(F240-E240)^2/E240</f>
        <v>1.8731596201802085</v>
      </c>
      <c r="H240">
        <f>SUM(G240:G272)/(COUNT(G240:G272)-4)</f>
        <v>1.0801716598454345</v>
      </c>
    </row>
    <row r="241" spans="1:7">
      <c r="A241">
        <v>2</v>
      </c>
      <c r="B241">
        <v>-167.82499999999999</v>
      </c>
      <c r="C241">
        <v>37</v>
      </c>
      <c r="D241">
        <v>7000</v>
      </c>
      <c r="E241">
        <v>161</v>
      </c>
      <c r="F241">
        <f>[1]!wallScanTrans(B241,G237,H237,I237,L237)+J237</f>
        <v>160.42361060503902</v>
      </c>
      <c r="G241">
        <f t="shared" ref="G241:G272" si="4">(F241-E241)^2/E241</f>
        <v>2.0635076684688753E-3</v>
      </c>
    </row>
    <row r="242" spans="1:7">
      <c r="A242">
        <v>3</v>
      </c>
      <c r="B242">
        <v>-167.89500000000001</v>
      </c>
      <c r="C242">
        <v>37</v>
      </c>
      <c r="D242">
        <v>7000</v>
      </c>
      <c r="E242">
        <v>153</v>
      </c>
      <c r="F242">
        <f>[1]!wallScanTrans(B242,G237,H237,I237,L237)+J237</f>
        <v>160.42361060503902</v>
      </c>
      <c r="G242">
        <f t="shared" si="4"/>
        <v>0.36019604192972382</v>
      </c>
    </row>
    <row r="243" spans="1:7">
      <c r="A243">
        <v>4</v>
      </c>
      <c r="B243">
        <v>-167.96</v>
      </c>
      <c r="C243">
        <v>36</v>
      </c>
      <c r="D243">
        <v>7000</v>
      </c>
      <c r="E243">
        <v>156</v>
      </c>
      <c r="F243">
        <f>[1]!wallScanTrans(B243,G237,H237,I237,L237)+J237</f>
        <v>160.42361060503902</v>
      </c>
      <c r="G243">
        <f t="shared" si="4"/>
        <v>0.1254380178526516</v>
      </c>
    </row>
    <row r="244" spans="1:7">
      <c r="A244">
        <v>5</v>
      </c>
      <c r="B244">
        <v>-168.01</v>
      </c>
      <c r="C244">
        <v>37</v>
      </c>
      <c r="D244">
        <v>7000</v>
      </c>
      <c r="E244">
        <v>188</v>
      </c>
      <c r="F244">
        <f>[1]!wallScanTrans(B244,G237,H237,I237,L237)+J237</f>
        <v>160.42361060503902</v>
      </c>
      <c r="G244">
        <f t="shared" si="4"/>
        <v>4.0449853833112588</v>
      </c>
    </row>
    <row r="245" spans="1:7">
      <c r="A245">
        <v>6</v>
      </c>
      <c r="B245">
        <v>-168.07499999999999</v>
      </c>
      <c r="C245">
        <v>38</v>
      </c>
      <c r="D245">
        <v>7000</v>
      </c>
      <c r="E245">
        <v>154</v>
      </c>
      <c r="F245">
        <f>[1]!wallScanTrans(B245,G237,H237,I237,L237)+J237</f>
        <v>160.42361060503902</v>
      </c>
      <c r="G245">
        <f t="shared" si="4"/>
        <v>0.26794008574785527</v>
      </c>
    </row>
    <row r="246" spans="1:7">
      <c r="A246">
        <v>7</v>
      </c>
      <c r="B246">
        <v>-168.15</v>
      </c>
      <c r="C246">
        <v>37</v>
      </c>
      <c r="D246">
        <v>7000</v>
      </c>
      <c r="E246">
        <v>158</v>
      </c>
      <c r="F246">
        <f>[1]!wallScanTrans(B246,G237,H237,I237,L237)+J237</f>
        <v>160.42361060503902</v>
      </c>
      <c r="G246">
        <f t="shared" si="4"/>
        <v>3.7176508638339156E-2</v>
      </c>
    </row>
    <row r="247" spans="1:7">
      <c r="A247">
        <v>8</v>
      </c>
      <c r="B247">
        <v>-168.22</v>
      </c>
      <c r="C247">
        <v>37</v>
      </c>
      <c r="D247">
        <v>7000</v>
      </c>
      <c r="E247">
        <v>149</v>
      </c>
      <c r="F247">
        <f>[1]!wallScanTrans(B247,G237,H237,I237,L237)+J237</f>
        <v>160.42361060503902</v>
      </c>
      <c r="G247">
        <f t="shared" si="4"/>
        <v>0.87583140439973073</v>
      </c>
    </row>
    <row r="248" spans="1:7">
      <c r="A248">
        <v>9</v>
      </c>
      <c r="B248">
        <v>-168.285</v>
      </c>
      <c r="C248">
        <v>37</v>
      </c>
      <c r="D248">
        <v>7000</v>
      </c>
      <c r="E248">
        <v>145</v>
      </c>
      <c r="F248">
        <f>[1]!wallScanTrans(B248,G237,H237,I237,L237)+J237</f>
        <v>160.42361060503902</v>
      </c>
      <c r="G248">
        <f t="shared" si="4"/>
        <v>1.6406052696267035</v>
      </c>
    </row>
    <row r="249" spans="1:7">
      <c r="A249">
        <v>10</v>
      </c>
      <c r="B249">
        <v>-168.35</v>
      </c>
      <c r="C249">
        <v>37</v>
      </c>
      <c r="D249">
        <v>7000</v>
      </c>
      <c r="E249">
        <v>168</v>
      </c>
      <c r="F249">
        <f>[1]!wallScanTrans(B249,G237,H237,I237,L237)+J237</f>
        <v>160.42361060503902</v>
      </c>
      <c r="G249">
        <f t="shared" si="4"/>
        <v>0.34167664442903128</v>
      </c>
    </row>
    <row r="250" spans="1:7">
      <c r="A250">
        <v>11</v>
      </c>
      <c r="B250">
        <v>-168.405</v>
      </c>
      <c r="C250">
        <v>37</v>
      </c>
      <c r="D250">
        <v>7000</v>
      </c>
      <c r="E250">
        <v>177</v>
      </c>
      <c r="F250">
        <f>[1]!wallScanTrans(B250,G237,H237,I237,L237)+J237</f>
        <v>160.42361060503902</v>
      </c>
      <c r="G250">
        <f t="shared" si="4"/>
        <v>1.5524106518269771</v>
      </c>
    </row>
    <row r="251" spans="1:7">
      <c r="A251">
        <v>12</v>
      </c>
      <c r="B251">
        <v>-168.48</v>
      </c>
      <c r="C251">
        <v>37</v>
      </c>
      <c r="D251">
        <v>7000</v>
      </c>
      <c r="E251">
        <v>166</v>
      </c>
      <c r="F251">
        <f>[1]!wallScanTrans(B251,G237,H237,I237,L237)+J237</f>
        <v>160.42361060503902</v>
      </c>
      <c r="G251">
        <f t="shared" si="4"/>
        <v>0.18732601617008027</v>
      </c>
    </row>
    <row r="252" spans="1:7">
      <c r="A252">
        <v>13</v>
      </c>
      <c r="B252">
        <v>-168.54</v>
      </c>
      <c r="C252">
        <v>38</v>
      </c>
      <c r="D252">
        <v>7000</v>
      </c>
      <c r="E252">
        <v>160</v>
      </c>
      <c r="F252">
        <f>[1]!wallScanTrans(B252,G237,H237,I237,L237)+J237</f>
        <v>160.42361060503902</v>
      </c>
      <c r="G252">
        <f t="shared" si="4"/>
        <v>1.1215371543845088E-3</v>
      </c>
    </row>
    <row r="253" spans="1:7">
      <c r="A253">
        <v>14</v>
      </c>
      <c r="B253">
        <v>-168.61</v>
      </c>
      <c r="C253">
        <v>37</v>
      </c>
      <c r="D253">
        <v>7000</v>
      </c>
      <c r="E253">
        <v>180</v>
      </c>
      <c r="F253">
        <f>[1]!wallScanTrans(B253,G237,H237,I237,L237)+J237</f>
        <v>158.0066099216032</v>
      </c>
      <c r="G253">
        <f t="shared" si="4"/>
        <v>2.6872733730029044</v>
      </c>
    </row>
    <row r="254" spans="1:7">
      <c r="A254">
        <v>15</v>
      </c>
      <c r="B254">
        <v>-168.67500000000001</v>
      </c>
      <c r="C254">
        <v>37</v>
      </c>
      <c r="D254">
        <v>7000</v>
      </c>
      <c r="E254">
        <v>154</v>
      </c>
      <c r="F254">
        <f>[1]!wallScanTrans(B254,G237,H237,I237,L237)+J237</f>
        <v>148.64573107598903</v>
      </c>
      <c r="G254">
        <f t="shared" si="4"/>
        <v>0.18615711500408802</v>
      </c>
    </row>
    <row r="255" spans="1:7">
      <c r="A255">
        <v>16</v>
      </c>
      <c r="B255">
        <v>-168.74</v>
      </c>
      <c r="C255">
        <v>36</v>
      </c>
      <c r="D255">
        <v>7000</v>
      </c>
      <c r="E255">
        <v>132</v>
      </c>
      <c r="F255">
        <f>[1]!wallScanTrans(B255,G237,H237,I237,L237)+J237</f>
        <v>132.23693535131602</v>
      </c>
      <c r="G255">
        <f t="shared" si="4"/>
        <v>4.2529061138822812E-4</v>
      </c>
    </row>
    <row r="256" spans="1:7">
      <c r="A256">
        <v>17</v>
      </c>
      <c r="B256">
        <v>-168.8</v>
      </c>
      <c r="C256">
        <v>37</v>
      </c>
      <c r="D256">
        <v>7000</v>
      </c>
      <c r="E256">
        <v>100</v>
      </c>
      <c r="F256">
        <f>[1]!wallScanTrans(B256,G237,H237,I237,L237)+J237</f>
        <v>110.8348071565934</v>
      </c>
      <c r="G256">
        <f t="shared" si="4"/>
        <v>1.1739304612056756</v>
      </c>
    </row>
    <row r="257" spans="1:7">
      <c r="A257">
        <v>18</v>
      </c>
      <c r="B257">
        <v>-168.85499999999999</v>
      </c>
      <c r="C257">
        <v>36</v>
      </c>
      <c r="D257">
        <v>7000</v>
      </c>
      <c r="E257">
        <v>95</v>
      </c>
      <c r="F257">
        <f>[1]!wallScanTrans(B257,G237,H237,I237,L237)+J237</f>
        <v>90.508651026256857</v>
      </c>
      <c r="G257">
        <f t="shared" si="4"/>
        <v>0.21233911162045882</v>
      </c>
    </row>
    <row r="258" spans="1:7">
      <c r="A258">
        <v>19</v>
      </c>
      <c r="B258">
        <v>-168.93</v>
      </c>
      <c r="C258">
        <v>36</v>
      </c>
      <c r="D258">
        <v>7000</v>
      </c>
      <c r="E258">
        <v>72</v>
      </c>
      <c r="F258">
        <f>[1]!wallScanTrans(B258,G237,H237,I237,L237)+J237</f>
        <v>70.907151916223881</v>
      </c>
      <c r="G258">
        <f t="shared" si="4"/>
        <v>1.6587735197404641E-2</v>
      </c>
    </row>
    <row r="259" spans="1:7">
      <c r="A259">
        <v>20</v>
      </c>
      <c r="B259">
        <v>-169</v>
      </c>
      <c r="C259">
        <v>37</v>
      </c>
      <c r="D259">
        <v>7000</v>
      </c>
      <c r="E259">
        <v>68</v>
      </c>
      <c r="F259">
        <f>[1]!wallScanTrans(B259,G237,H237,I237,L237)+J237</f>
        <v>61.07826039843777</v>
      </c>
      <c r="G259">
        <f t="shared" si="4"/>
        <v>0.70456586929168907</v>
      </c>
    </row>
    <row r="260" spans="1:7">
      <c r="A260">
        <v>21</v>
      </c>
      <c r="B260">
        <v>-169.065</v>
      </c>
      <c r="C260">
        <v>36</v>
      </c>
      <c r="D260">
        <v>7000</v>
      </c>
      <c r="E260">
        <v>69</v>
      </c>
      <c r="F260">
        <f>[1]!wallScanTrans(B260,G237,H237,I237,L237)+J237</f>
        <v>59.061491076455376</v>
      </c>
      <c r="G260">
        <f t="shared" si="4"/>
        <v>1.4315066612083498</v>
      </c>
    </row>
    <row r="261" spans="1:7">
      <c r="A261">
        <v>22</v>
      </c>
      <c r="B261">
        <v>-169.125</v>
      </c>
      <c r="C261">
        <v>37</v>
      </c>
      <c r="D261">
        <v>7000</v>
      </c>
      <c r="E261">
        <v>75</v>
      </c>
      <c r="F261">
        <f>[1]!wallScanTrans(B261,G237,H237,I237,L237)+J237</f>
        <v>59.061491076455376</v>
      </c>
      <c r="G261">
        <f t="shared" si="4"/>
        <v>3.3871475560788218</v>
      </c>
    </row>
    <row r="262" spans="1:7">
      <c r="A262">
        <v>23</v>
      </c>
      <c r="B262">
        <v>-169.19</v>
      </c>
      <c r="C262">
        <v>37</v>
      </c>
      <c r="D262">
        <v>7000</v>
      </c>
      <c r="E262">
        <v>53</v>
      </c>
      <c r="F262">
        <f>[1]!wallScanTrans(B262,G237,H237,I237,L237)+J237</f>
        <v>59.061491076455376</v>
      </c>
      <c r="G262">
        <f t="shared" si="4"/>
        <v>0.69323913339524801</v>
      </c>
    </row>
    <row r="263" spans="1:7">
      <c r="A263">
        <v>24</v>
      </c>
      <c r="B263">
        <v>-169.255</v>
      </c>
      <c r="C263">
        <v>37</v>
      </c>
      <c r="D263">
        <v>7000</v>
      </c>
      <c r="E263">
        <v>72</v>
      </c>
      <c r="F263">
        <f>[1]!wallScanTrans(B263,G237,H237,I237,L237)+J237</f>
        <v>59.061491076455376</v>
      </c>
      <c r="G263">
        <f t="shared" si="4"/>
        <v>2.3250696272867208</v>
      </c>
    </row>
    <row r="264" spans="1:7">
      <c r="A264">
        <v>25</v>
      </c>
      <c r="B264">
        <v>-169.32499999999999</v>
      </c>
      <c r="C264">
        <v>36</v>
      </c>
      <c r="D264">
        <v>7000</v>
      </c>
      <c r="E264">
        <v>67</v>
      </c>
      <c r="F264">
        <f>[1]!wallScanTrans(B264,G237,H237,I237,L237)+J237</f>
        <v>59.061491076455376</v>
      </c>
      <c r="G264">
        <f t="shared" si="4"/>
        <v>0.94059587954026314</v>
      </c>
    </row>
    <row r="265" spans="1:7">
      <c r="A265">
        <v>26</v>
      </c>
      <c r="B265">
        <v>-169.39</v>
      </c>
      <c r="C265">
        <v>36</v>
      </c>
      <c r="D265">
        <v>7000</v>
      </c>
      <c r="E265">
        <v>51</v>
      </c>
      <c r="F265">
        <f>[1]!wallScanTrans(B265,G237,H237,I237,L237)+J237</f>
        <v>59.061491076455376</v>
      </c>
      <c r="G265">
        <f t="shared" si="4"/>
        <v>1.2742674191327381</v>
      </c>
    </row>
    <row r="266" spans="1:7">
      <c r="A266">
        <v>27</v>
      </c>
      <c r="B266">
        <v>-169.45</v>
      </c>
      <c r="C266">
        <v>37</v>
      </c>
      <c r="D266">
        <v>7000</v>
      </c>
      <c r="E266">
        <v>62</v>
      </c>
      <c r="F266">
        <f>[1]!wallScanTrans(B266,G237,H237,I237,L237)+J237</f>
        <v>59.061491076455376</v>
      </c>
      <c r="G266">
        <f t="shared" si="4"/>
        <v>0.13927152731857076</v>
      </c>
    </row>
    <row r="267" spans="1:7">
      <c r="A267">
        <v>28</v>
      </c>
      <c r="B267">
        <v>-169.52</v>
      </c>
      <c r="C267">
        <v>37</v>
      </c>
      <c r="D267">
        <v>7000</v>
      </c>
      <c r="E267">
        <v>62</v>
      </c>
      <c r="F267">
        <f>[1]!wallScanTrans(B267,G237,H237,I237,L237)+J237</f>
        <v>59.061491076455376</v>
      </c>
      <c r="G267">
        <f t="shared" si="4"/>
        <v>0.13927152731857076</v>
      </c>
    </row>
    <row r="268" spans="1:7">
      <c r="A268">
        <v>29</v>
      </c>
      <c r="B268">
        <v>-169.58</v>
      </c>
      <c r="C268">
        <v>37</v>
      </c>
      <c r="D268">
        <v>7000</v>
      </c>
      <c r="E268">
        <v>58</v>
      </c>
      <c r="F268">
        <f>[1]!wallScanTrans(B268,G237,H237,I237,L237)+J237</f>
        <v>59.061491076455376</v>
      </c>
      <c r="G268">
        <f t="shared" si="4"/>
        <v>1.942695354128262E-2</v>
      </c>
    </row>
    <row r="269" spans="1:7">
      <c r="A269">
        <v>30</v>
      </c>
      <c r="B269">
        <v>-169.65</v>
      </c>
      <c r="C269">
        <v>37</v>
      </c>
      <c r="D269">
        <v>7000</v>
      </c>
      <c r="E269">
        <v>53</v>
      </c>
      <c r="F269">
        <f>[1]!wallScanTrans(B269,G237,H237,I237,L237)+J237</f>
        <v>59.061491076455376</v>
      </c>
      <c r="G269">
        <f t="shared" si="4"/>
        <v>0.69323913339524801</v>
      </c>
    </row>
    <row r="270" spans="1:7">
      <c r="A270">
        <v>31</v>
      </c>
      <c r="B270">
        <v>-169.71</v>
      </c>
      <c r="C270">
        <v>37</v>
      </c>
      <c r="D270">
        <v>7000</v>
      </c>
      <c r="E270">
        <v>51</v>
      </c>
      <c r="F270">
        <f>[1]!wallScanTrans(B270,G237,H237,I237,L237)+J237</f>
        <v>59.061491076455376</v>
      </c>
      <c r="G270">
        <f t="shared" si="4"/>
        <v>1.2742674191327381</v>
      </c>
    </row>
    <row r="271" spans="1:7">
      <c r="A271">
        <v>32</v>
      </c>
      <c r="B271">
        <v>-169.78</v>
      </c>
      <c r="C271">
        <v>37</v>
      </c>
      <c r="D271">
        <v>7000</v>
      </c>
      <c r="E271">
        <v>56</v>
      </c>
      <c r="F271">
        <f>[1]!wallScanTrans(B271,G237,H237,I237,L237)+J237</f>
        <v>59.061491076455376</v>
      </c>
      <c r="G271">
        <f t="shared" si="4"/>
        <v>0.16737013591456953</v>
      </c>
    </row>
    <row r="272" spans="1:7">
      <c r="A272">
        <v>33</v>
      </c>
      <c r="B272">
        <v>-169.845</v>
      </c>
      <c r="C272">
        <v>36</v>
      </c>
      <c r="D272">
        <v>7000</v>
      </c>
      <c r="E272">
        <v>48</v>
      </c>
      <c r="F272">
        <f>[1]!wallScanTrans(B272,G237,H237,I237,L237)+J237</f>
        <v>59.061491076455376</v>
      </c>
      <c r="G272">
        <f t="shared" si="4"/>
        <v>2.5490955173854561</v>
      </c>
    </row>
    <row r="273" spans="1:12">
      <c r="A273" t="s">
        <v>0</v>
      </c>
    </row>
    <row r="274" spans="1:12">
      <c r="A274" t="s">
        <v>0</v>
      </c>
    </row>
    <row r="275" spans="1:12">
      <c r="A275" t="s">
        <v>0</v>
      </c>
    </row>
    <row r="276" spans="1:12">
      <c r="A276" t="s">
        <v>0</v>
      </c>
    </row>
    <row r="277" spans="1:12">
      <c r="A277" t="s">
        <v>23</v>
      </c>
    </row>
    <row r="278" spans="1:12">
      <c r="A278" t="s">
        <v>2</v>
      </c>
    </row>
    <row r="279" spans="1:12">
      <c r="A279" t="s">
        <v>3</v>
      </c>
    </row>
    <row r="280" spans="1:12">
      <c r="A280" t="s">
        <v>4</v>
      </c>
    </row>
    <row r="281" spans="1:12">
      <c r="A281" t="s">
        <v>5</v>
      </c>
    </row>
    <row r="282" spans="1:12">
      <c r="A282" t="s">
        <v>6</v>
      </c>
    </row>
    <row r="283" spans="1:12">
      <c r="A283" t="s">
        <v>13</v>
      </c>
    </row>
    <row r="284" spans="1:12">
      <c r="A284" t="s">
        <v>24</v>
      </c>
    </row>
    <row r="285" spans="1:12">
      <c r="A285" t="s">
        <v>9</v>
      </c>
    </row>
    <row r="286" spans="1:12">
      <c r="A286" t="s">
        <v>10</v>
      </c>
      <c r="G286" t="s">
        <v>85</v>
      </c>
      <c r="H286" t="s">
        <v>86</v>
      </c>
      <c r="I286" t="s">
        <v>87</v>
      </c>
      <c r="J286" t="s">
        <v>88</v>
      </c>
      <c r="L286" t="s">
        <v>89</v>
      </c>
    </row>
    <row r="287" spans="1:12">
      <c r="A287" t="s">
        <v>11</v>
      </c>
      <c r="G287">
        <v>90.3596472516451</v>
      </c>
      <c r="H287">
        <v>-168.58234033451956</v>
      </c>
      <c r="I287">
        <v>0.35883970927945014</v>
      </c>
      <c r="J287">
        <v>58.947081609582369</v>
      </c>
      <c r="L287">
        <v>90</v>
      </c>
    </row>
    <row r="288" spans="1:12">
      <c r="A288" t="s">
        <v>0</v>
      </c>
    </row>
    <row r="289" spans="1:8">
      <c r="A289" t="s">
        <v>56</v>
      </c>
      <c r="B289" t="s">
        <v>48</v>
      </c>
      <c r="C289" t="s">
        <v>38</v>
      </c>
      <c r="D289" t="s">
        <v>55</v>
      </c>
      <c r="E289" t="s">
        <v>54</v>
      </c>
      <c r="F289" t="s">
        <v>90</v>
      </c>
      <c r="G289" t="s">
        <v>91</v>
      </c>
      <c r="H289" t="s">
        <v>92</v>
      </c>
    </row>
    <row r="290" spans="1:8">
      <c r="A290">
        <v>1</v>
      </c>
      <c r="B290">
        <v>-167.72</v>
      </c>
      <c r="C290">
        <v>37</v>
      </c>
      <c r="D290">
        <v>7000</v>
      </c>
      <c r="E290">
        <v>157</v>
      </c>
      <c r="F290">
        <f>[1]!wallScanTrans(B290,G287,H287,I287,L287)+J287</f>
        <v>149.30672886122747</v>
      </c>
      <c r="G290">
        <f>(F290-E290)^2/E290</f>
        <v>0.37698357206796429</v>
      </c>
      <c r="H290">
        <f>SUM(G290:G322)/(COUNT(G290:G322)-4)</f>
        <v>1.3118842208746591</v>
      </c>
    </row>
    <row r="291" spans="1:8">
      <c r="A291">
        <v>2</v>
      </c>
      <c r="B291">
        <v>-167.8</v>
      </c>
      <c r="C291">
        <v>37</v>
      </c>
      <c r="D291">
        <v>7000</v>
      </c>
      <c r="E291">
        <v>153</v>
      </c>
      <c r="F291">
        <f>[1]!wallScanTrans(B291,G287,H287,I287,L287)+J287</f>
        <v>149.30672886122747</v>
      </c>
      <c r="G291">
        <f t="shared" ref="G291:G322" si="5">(F291-E291)^2/E291</f>
        <v>8.9151971924772186E-2</v>
      </c>
    </row>
    <row r="292" spans="1:8">
      <c r="A292">
        <v>3</v>
      </c>
      <c r="B292">
        <v>-167.86500000000001</v>
      </c>
      <c r="C292">
        <v>37</v>
      </c>
      <c r="D292">
        <v>7000</v>
      </c>
      <c r="E292">
        <v>165</v>
      </c>
      <c r="F292">
        <f>[1]!wallScanTrans(B292,G287,H287,I287,L287)+J287</f>
        <v>149.30672886122747</v>
      </c>
      <c r="G292">
        <f t="shared" si="5"/>
        <v>1.4925985396062478</v>
      </c>
    </row>
    <row r="293" spans="1:8">
      <c r="A293">
        <v>4</v>
      </c>
      <c r="B293">
        <v>-167.92500000000001</v>
      </c>
      <c r="C293">
        <v>37</v>
      </c>
      <c r="D293">
        <v>7000</v>
      </c>
      <c r="E293">
        <v>151</v>
      </c>
      <c r="F293">
        <f>[1]!wallScanTrans(B293,G287,H287,I287,L287)+J287</f>
        <v>149.30672886122747</v>
      </c>
      <c r="G293">
        <f t="shared" si="5"/>
        <v>1.898786191655644E-2</v>
      </c>
    </row>
    <row r="294" spans="1:8">
      <c r="A294">
        <v>5</v>
      </c>
      <c r="B294">
        <v>-168</v>
      </c>
      <c r="C294">
        <v>36</v>
      </c>
      <c r="D294">
        <v>7000</v>
      </c>
      <c r="E294">
        <v>160</v>
      </c>
      <c r="F294">
        <f>[1]!wallScanTrans(B294,G287,H287,I287,L287)+J287</f>
        <v>149.30672886122747</v>
      </c>
      <c r="G294">
        <f t="shared" si="5"/>
        <v>0.71466279779565978</v>
      </c>
    </row>
    <row r="295" spans="1:8">
      <c r="A295">
        <v>6</v>
      </c>
      <c r="B295">
        <v>-168.065</v>
      </c>
      <c r="C295">
        <v>38</v>
      </c>
      <c r="D295">
        <v>7000</v>
      </c>
      <c r="E295">
        <v>177</v>
      </c>
      <c r="F295">
        <f>[1]!wallScanTrans(B295,G287,H287,I287,L287)+J287</f>
        <v>149.30672886122747</v>
      </c>
      <c r="G295">
        <f t="shared" si="5"/>
        <v>4.332865911669896</v>
      </c>
    </row>
    <row r="296" spans="1:8">
      <c r="A296">
        <v>7</v>
      </c>
      <c r="B296">
        <v>-168.13</v>
      </c>
      <c r="C296">
        <v>36</v>
      </c>
      <c r="D296">
        <v>7000</v>
      </c>
      <c r="E296">
        <v>149</v>
      </c>
      <c r="F296">
        <f>[1]!wallScanTrans(B296,G287,H287,I287,L287)+J287</f>
        <v>149.30672886122747</v>
      </c>
      <c r="G296">
        <f t="shared" si="5"/>
        <v>6.3142680744899464E-4</v>
      </c>
    </row>
    <row r="297" spans="1:8">
      <c r="A297">
        <v>8</v>
      </c>
      <c r="B297">
        <v>-168.19499999999999</v>
      </c>
      <c r="C297">
        <v>36</v>
      </c>
      <c r="D297">
        <v>7000</v>
      </c>
      <c r="E297">
        <v>135</v>
      </c>
      <c r="F297">
        <f>[1]!wallScanTrans(B297,G287,H287,I287,L287)+J287</f>
        <v>149.30672886122747</v>
      </c>
      <c r="G297">
        <f t="shared" si="5"/>
        <v>1.5161665978420669</v>
      </c>
    </row>
    <row r="298" spans="1:8">
      <c r="A298">
        <v>9</v>
      </c>
      <c r="B298">
        <v>-168.26</v>
      </c>
      <c r="C298">
        <v>38</v>
      </c>
      <c r="D298">
        <v>7000</v>
      </c>
      <c r="E298">
        <v>131</v>
      </c>
      <c r="F298">
        <f>[1]!wallScanTrans(B298,G287,H287,I287,L287)+J287</f>
        <v>149.30672886122747</v>
      </c>
      <c r="G298">
        <f t="shared" si="5"/>
        <v>2.5582925312862503</v>
      </c>
    </row>
    <row r="299" spans="1:8">
      <c r="A299">
        <v>10</v>
      </c>
      <c r="B299">
        <v>-168.32499999999999</v>
      </c>
      <c r="C299">
        <v>37</v>
      </c>
      <c r="D299">
        <v>7000</v>
      </c>
      <c r="E299">
        <v>145</v>
      </c>
      <c r="F299">
        <f>[1]!wallScanTrans(B299,G287,H287,I287,L287)+J287</f>
        <v>149.30672886122747</v>
      </c>
      <c r="G299">
        <f t="shared" si="5"/>
        <v>0.12791664471813555</v>
      </c>
    </row>
    <row r="300" spans="1:8">
      <c r="A300">
        <v>11</v>
      </c>
      <c r="B300">
        <v>-168.39</v>
      </c>
      <c r="C300">
        <v>36</v>
      </c>
      <c r="D300">
        <v>7000</v>
      </c>
      <c r="E300">
        <v>125</v>
      </c>
      <c r="F300">
        <f>[1]!wallScanTrans(B300,G287,H287,I287,L287)+J287</f>
        <v>146.66141543942655</v>
      </c>
      <c r="G300">
        <f t="shared" si="5"/>
        <v>3.7537353507154148</v>
      </c>
    </row>
    <row r="301" spans="1:8">
      <c r="A301">
        <v>12</v>
      </c>
      <c r="B301">
        <v>-168.45500000000001</v>
      </c>
      <c r="C301">
        <v>36</v>
      </c>
      <c r="D301">
        <v>7000</v>
      </c>
      <c r="E301">
        <v>144</v>
      </c>
      <c r="F301">
        <f>[1]!wallScanTrans(B301,G287,H287,I287,L287)+J287</f>
        <v>138.09554218794733</v>
      </c>
      <c r="G301">
        <f t="shared" si="5"/>
        <v>0.24210154204381804</v>
      </c>
    </row>
    <row r="302" spans="1:8">
      <c r="A302">
        <v>13</v>
      </c>
      <c r="B302">
        <v>-168.51499999999999</v>
      </c>
      <c r="C302">
        <v>36</v>
      </c>
      <c r="D302">
        <v>7000</v>
      </c>
      <c r="E302">
        <v>118</v>
      </c>
      <c r="F302">
        <f>[1]!wallScanTrans(B302,G287,H287,I287,L287)+J287</f>
        <v>124.92556495825276</v>
      </c>
      <c r="G302">
        <f t="shared" si="5"/>
        <v>0.40646991517778486</v>
      </c>
    </row>
    <row r="303" spans="1:8">
      <c r="A303">
        <v>14</v>
      </c>
      <c r="B303">
        <v>-168.58</v>
      </c>
      <c r="C303">
        <v>38</v>
      </c>
      <c r="D303">
        <v>7000</v>
      </c>
      <c r="E303">
        <v>120</v>
      </c>
      <c r="F303">
        <f>[1]!wallScanTrans(B303,G287,H287,I287,L287)+J287</f>
        <v>104.95648754536975</v>
      </c>
      <c r="G303">
        <f t="shared" si="5"/>
        <v>1.8858938914384611</v>
      </c>
    </row>
    <row r="304" spans="1:8">
      <c r="A304">
        <v>15</v>
      </c>
      <c r="B304">
        <v>-168.65</v>
      </c>
      <c r="C304">
        <v>37</v>
      </c>
      <c r="D304">
        <v>7000</v>
      </c>
      <c r="E304">
        <v>81</v>
      </c>
      <c r="F304">
        <f>[1]!wallScanTrans(B304,G287,H287,I287,L287)+J287</f>
        <v>83.244778890417535</v>
      </c>
      <c r="G304">
        <f t="shared" si="5"/>
        <v>6.2210274899557792E-2</v>
      </c>
    </row>
    <row r="305" spans="1:7">
      <c r="A305">
        <v>16</v>
      </c>
      <c r="B305">
        <v>-168.715</v>
      </c>
      <c r="C305">
        <v>38</v>
      </c>
      <c r="D305">
        <v>7000</v>
      </c>
      <c r="E305">
        <v>67</v>
      </c>
      <c r="F305">
        <f>[1]!wallScanTrans(B305,G287,H287,I287,L287)+J287</f>
        <v>69.234498810607292</v>
      </c>
      <c r="G305">
        <f t="shared" si="5"/>
        <v>7.4522163203065706E-2</v>
      </c>
    </row>
    <row r="306" spans="1:7">
      <c r="A306">
        <v>17</v>
      </c>
      <c r="B306">
        <v>-168.77500000000001</v>
      </c>
      <c r="C306">
        <v>37</v>
      </c>
      <c r="D306">
        <v>7000</v>
      </c>
      <c r="E306">
        <v>56</v>
      </c>
      <c r="F306">
        <f>[1]!wallScanTrans(B306,G287,H287,I287,L287)+J287</f>
        <v>61.564949888350569</v>
      </c>
      <c r="G306">
        <f t="shared" si="5"/>
        <v>0.55301191535451799</v>
      </c>
    </row>
    <row r="307" spans="1:7">
      <c r="A307">
        <v>18</v>
      </c>
      <c r="B307">
        <v>-168.845</v>
      </c>
      <c r="C307">
        <v>37</v>
      </c>
      <c r="D307">
        <v>7000</v>
      </c>
      <c r="E307">
        <v>61</v>
      </c>
      <c r="F307">
        <f>[1]!wallScanTrans(B307,G287,H287,I287,L287)+J287</f>
        <v>58.947081609582369</v>
      </c>
      <c r="G307">
        <f t="shared" si="5"/>
        <v>6.9089736355982229E-2</v>
      </c>
    </row>
    <row r="308" spans="1:7">
      <c r="A308">
        <v>19</v>
      </c>
      <c r="B308">
        <v>-168.91</v>
      </c>
      <c r="C308">
        <v>37</v>
      </c>
      <c r="D308">
        <v>7000</v>
      </c>
      <c r="E308">
        <v>62</v>
      </c>
      <c r="F308">
        <f>[1]!wallScanTrans(B308,G287,H287,I287,L287)+J287</f>
        <v>58.947081609582369</v>
      </c>
      <c r="G308">
        <f t="shared" si="5"/>
        <v>0.15032759191209963</v>
      </c>
    </row>
    <row r="309" spans="1:7">
      <c r="A309">
        <v>20</v>
      </c>
      <c r="B309">
        <v>-168.97499999999999</v>
      </c>
      <c r="C309">
        <v>36</v>
      </c>
      <c r="D309">
        <v>7000</v>
      </c>
      <c r="E309">
        <v>70</v>
      </c>
      <c r="F309">
        <f>[1]!wallScanTrans(B309,G287,H287,I287,L287)+J287</f>
        <v>58.947081609582369</v>
      </c>
      <c r="G309">
        <f t="shared" si="5"/>
        <v>1.7452429277890324</v>
      </c>
    </row>
    <row r="310" spans="1:7">
      <c r="A310">
        <v>21</v>
      </c>
      <c r="B310">
        <v>-169.04</v>
      </c>
      <c r="C310">
        <v>37</v>
      </c>
      <c r="D310">
        <v>7000</v>
      </c>
      <c r="E310">
        <v>57</v>
      </c>
      <c r="F310">
        <f>[1]!wallScanTrans(B310,G287,H287,I287,L287)+J287</f>
        <v>58.947081609582369</v>
      </c>
      <c r="G310">
        <f t="shared" si="5"/>
        <v>6.651099639252403E-2</v>
      </c>
    </row>
    <row r="311" spans="1:7">
      <c r="A311">
        <v>22</v>
      </c>
      <c r="B311">
        <v>-169.1</v>
      </c>
      <c r="C311">
        <v>37</v>
      </c>
      <c r="D311">
        <v>7000</v>
      </c>
      <c r="E311">
        <v>64</v>
      </c>
      <c r="F311">
        <f>[1]!wallScanTrans(B311,G287,H287,I287,L287)+J287</f>
        <v>58.947081609582369</v>
      </c>
      <c r="G311">
        <f t="shared" si="5"/>
        <v>0.39893725406594843</v>
      </c>
    </row>
    <row r="312" spans="1:7">
      <c r="A312">
        <v>23</v>
      </c>
      <c r="B312">
        <v>-169.17</v>
      </c>
      <c r="C312">
        <v>37</v>
      </c>
      <c r="D312">
        <v>7000</v>
      </c>
      <c r="E312">
        <v>81</v>
      </c>
      <c r="F312">
        <f>[1]!wallScanTrans(B312,G287,H287,I287,L287)+J287</f>
        <v>58.947081609582369</v>
      </c>
      <c r="G312">
        <f t="shared" si="5"/>
        <v>6.0040890065977797</v>
      </c>
    </row>
    <row r="313" spans="1:7">
      <c r="A313">
        <v>24</v>
      </c>
      <c r="B313">
        <v>-169.23</v>
      </c>
      <c r="C313">
        <v>36</v>
      </c>
      <c r="D313">
        <v>7000</v>
      </c>
      <c r="E313">
        <v>57</v>
      </c>
      <c r="F313">
        <f>[1]!wallScanTrans(B313,G287,H287,I287,L287)+J287</f>
        <v>58.947081609582369</v>
      </c>
      <c r="G313">
        <f t="shared" si="5"/>
        <v>6.651099639252403E-2</v>
      </c>
    </row>
    <row r="314" spans="1:7">
      <c r="A314">
        <v>25</v>
      </c>
      <c r="B314">
        <v>-169.3</v>
      </c>
      <c r="C314">
        <v>37</v>
      </c>
      <c r="D314">
        <v>7000</v>
      </c>
      <c r="E314">
        <v>63</v>
      </c>
      <c r="F314">
        <f>[1]!wallScanTrans(B314,G287,H287,I287,L287)+J287</f>
        <v>58.947081609582369</v>
      </c>
      <c r="G314">
        <f t="shared" si="5"/>
        <v>0.26073249967278472</v>
      </c>
    </row>
    <row r="315" spans="1:7">
      <c r="A315">
        <v>26</v>
      </c>
      <c r="B315">
        <v>-169.36</v>
      </c>
      <c r="C315">
        <v>37</v>
      </c>
      <c r="D315">
        <v>7000</v>
      </c>
      <c r="E315">
        <v>44</v>
      </c>
      <c r="F315">
        <f>[1]!wallScanTrans(B315,G287,H287,I287,L287)+J287</f>
        <v>58.947081609582369</v>
      </c>
      <c r="G315">
        <f t="shared" si="5"/>
        <v>5.0776192873526247</v>
      </c>
    </row>
    <row r="316" spans="1:7">
      <c r="A316">
        <v>27</v>
      </c>
      <c r="B316">
        <v>-169.42500000000001</v>
      </c>
      <c r="C316">
        <v>37</v>
      </c>
      <c r="D316">
        <v>7000</v>
      </c>
      <c r="E316">
        <v>51</v>
      </c>
      <c r="F316">
        <f>[1]!wallScanTrans(B316,G287,H287,I287,L287)+J287</f>
        <v>58.947081609582369</v>
      </c>
      <c r="G316">
        <f t="shared" si="5"/>
        <v>1.2383550217522021</v>
      </c>
    </row>
    <row r="317" spans="1:7">
      <c r="A317">
        <v>28</v>
      </c>
      <c r="B317">
        <v>-169.495</v>
      </c>
      <c r="C317">
        <v>36</v>
      </c>
      <c r="D317">
        <v>7000</v>
      </c>
      <c r="E317">
        <v>56</v>
      </c>
      <c r="F317">
        <f>[1]!wallScanTrans(B317,G287,H287,I287,L287)+J287</f>
        <v>58.947081609582369</v>
      </c>
      <c r="G317">
        <f t="shared" si="5"/>
        <v>0.15509446452747516</v>
      </c>
    </row>
    <row r="318" spans="1:7">
      <c r="A318">
        <v>29</v>
      </c>
      <c r="B318">
        <v>-169.55500000000001</v>
      </c>
      <c r="C318">
        <v>37</v>
      </c>
      <c r="D318">
        <v>7000</v>
      </c>
      <c r="E318">
        <v>48</v>
      </c>
      <c r="F318">
        <f>[1]!wallScanTrans(B318,G287,H287,I287,L287)+J287</f>
        <v>58.947081609582369</v>
      </c>
      <c r="G318">
        <f t="shared" si="5"/>
        <v>2.4966374118095107</v>
      </c>
    </row>
    <row r="319" spans="1:7">
      <c r="A319">
        <v>30</v>
      </c>
      <c r="B319">
        <v>-169.625</v>
      </c>
      <c r="C319">
        <v>37</v>
      </c>
      <c r="D319">
        <v>7000</v>
      </c>
      <c r="E319">
        <v>62</v>
      </c>
      <c r="F319">
        <f>[1]!wallScanTrans(B319,G287,H287,I287,L287)+J287</f>
        <v>58.947081609582369</v>
      </c>
      <c r="G319">
        <f t="shared" si="5"/>
        <v>0.15032759191209963</v>
      </c>
    </row>
    <row r="320" spans="1:7">
      <c r="A320">
        <v>31</v>
      </c>
      <c r="B320">
        <v>-169.685</v>
      </c>
      <c r="C320">
        <v>37</v>
      </c>
      <c r="D320">
        <v>7000</v>
      </c>
      <c r="E320">
        <v>68</v>
      </c>
      <c r="F320">
        <f>[1]!wallScanTrans(B320,G287,H287,I287,L287)+J287</f>
        <v>58.947081609582369</v>
      </c>
      <c r="G320">
        <f t="shared" si="5"/>
        <v>1.2052254615229667</v>
      </c>
    </row>
    <row r="321" spans="1:12">
      <c r="A321">
        <v>32</v>
      </c>
      <c r="B321">
        <v>-169.755</v>
      </c>
      <c r="C321">
        <v>37</v>
      </c>
      <c r="D321">
        <v>7000</v>
      </c>
      <c r="E321">
        <v>66</v>
      </c>
      <c r="F321">
        <f>[1]!wallScanTrans(B321,G287,H287,I287,L287)+J287</f>
        <v>58.947081609582369</v>
      </c>
      <c r="G321">
        <f t="shared" si="5"/>
        <v>0.7536917851801701</v>
      </c>
    </row>
    <row r="322" spans="1:12">
      <c r="A322">
        <v>33</v>
      </c>
      <c r="B322">
        <v>-169.82</v>
      </c>
      <c r="C322">
        <v>37</v>
      </c>
      <c r="D322">
        <v>7000</v>
      </c>
      <c r="E322">
        <v>59</v>
      </c>
      <c r="F322">
        <f>[1]!wallScanTrans(B322,G287,H287,I287,L287)+J287</f>
        <v>58.947081609582369</v>
      </c>
      <c r="G322">
        <f t="shared" si="5"/>
        <v>4.746366176936928E-5</v>
      </c>
    </row>
    <row r="323" spans="1:12">
      <c r="A323" t="s">
        <v>0</v>
      </c>
    </row>
    <row r="324" spans="1:12">
      <c r="A324" t="s">
        <v>0</v>
      </c>
    </row>
    <row r="325" spans="1:12">
      <c r="A325" t="s">
        <v>0</v>
      </c>
    </row>
    <row r="326" spans="1:12">
      <c r="A326" t="s">
        <v>0</v>
      </c>
    </row>
    <row r="327" spans="1:12">
      <c r="A327" t="s">
        <v>25</v>
      </c>
    </row>
    <row r="328" spans="1:12">
      <c r="A328" t="s">
        <v>2</v>
      </c>
    </row>
    <row r="329" spans="1:12">
      <c r="A329" t="s">
        <v>26</v>
      </c>
    </row>
    <row r="330" spans="1:12">
      <c r="A330" t="s">
        <v>4</v>
      </c>
    </row>
    <row r="331" spans="1:12">
      <c r="A331" t="s">
        <v>5</v>
      </c>
    </row>
    <row r="332" spans="1:12">
      <c r="A332" t="s">
        <v>6</v>
      </c>
    </row>
    <row r="333" spans="1:12">
      <c r="A333" t="s">
        <v>13</v>
      </c>
    </row>
    <row r="334" spans="1:12">
      <c r="A334" t="s">
        <v>27</v>
      </c>
    </row>
    <row r="335" spans="1:12">
      <c r="A335" t="s">
        <v>9</v>
      </c>
    </row>
    <row r="336" spans="1:12">
      <c r="A336" t="s">
        <v>10</v>
      </c>
      <c r="G336" t="s">
        <v>85</v>
      </c>
      <c r="H336" t="s">
        <v>86</v>
      </c>
      <c r="I336" t="s">
        <v>87</v>
      </c>
      <c r="J336" t="s">
        <v>88</v>
      </c>
      <c r="L336" t="s">
        <v>89</v>
      </c>
    </row>
    <row r="337" spans="1:12">
      <c r="A337" t="s">
        <v>11</v>
      </c>
      <c r="G337">
        <v>129.43368542407904</v>
      </c>
      <c r="H337">
        <v>-170.23533862013312</v>
      </c>
      <c r="I337">
        <v>0.22003562687453274</v>
      </c>
      <c r="J337">
        <v>182.30105565729798</v>
      </c>
      <c r="L337">
        <v>90</v>
      </c>
    </row>
    <row r="338" spans="1:12">
      <c r="A338" t="s">
        <v>0</v>
      </c>
    </row>
    <row r="339" spans="1:12">
      <c r="A339" t="s">
        <v>56</v>
      </c>
      <c r="B339" t="s">
        <v>48</v>
      </c>
      <c r="C339" t="s">
        <v>38</v>
      </c>
      <c r="D339" t="s">
        <v>55</v>
      </c>
      <c r="E339" t="s">
        <v>54</v>
      </c>
      <c r="F339" t="s">
        <v>90</v>
      </c>
      <c r="G339" t="s">
        <v>91</v>
      </c>
      <c r="H339" t="s">
        <v>92</v>
      </c>
    </row>
    <row r="340" spans="1:12">
      <c r="A340">
        <v>1</v>
      </c>
      <c r="B340">
        <v>-169.23</v>
      </c>
      <c r="C340">
        <v>109</v>
      </c>
      <c r="D340">
        <v>21000</v>
      </c>
      <c r="E340">
        <v>290</v>
      </c>
      <c r="F340">
        <f>[1]!wallScanTrans(B340,G337,H337,I337,L337)+J337</f>
        <v>311.73474108137702</v>
      </c>
      <c r="G340">
        <f>(F340-E340)^2/E340</f>
        <v>1.6289619650844762</v>
      </c>
      <c r="H340">
        <f>SUM(G340:G372)/(COUNT(G340:G372)-4)</f>
        <v>1.0640281071293574</v>
      </c>
    </row>
    <row r="341" spans="1:12">
      <c r="A341">
        <v>2</v>
      </c>
      <c r="B341">
        <v>-169.30500000000001</v>
      </c>
      <c r="C341">
        <v>110</v>
      </c>
      <c r="D341">
        <v>21000</v>
      </c>
      <c r="E341">
        <v>303</v>
      </c>
      <c r="F341">
        <f>[1]!wallScanTrans(B341,G337,H337,I337,L337)+J337</f>
        <v>311.73474108137702</v>
      </c>
      <c r="G341">
        <f t="shared" ref="G341:G372" si="6">(F341-E341)^2/E341</f>
        <v>0.25180099590328536</v>
      </c>
    </row>
    <row r="342" spans="1:12">
      <c r="A342">
        <v>3</v>
      </c>
      <c r="B342">
        <v>-169.375</v>
      </c>
      <c r="C342">
        <v>110</v>
      </c>
      <c r="D342">
        <v>21000</v>
      </c>
      <c r="E342">
        <v>288</v>
      </c>
      <c r="F342">
        <f>[1]!wallScanTrans(B342,G337,H337,I337,L337)+J337</f>
        <v>311.73474108137702</v>
      </c>
      <c r="G342">
        <f t="shared" si="6"/>
        <v>1.9560344937500216</v>
      </c>
    </row>
    <row r="343" spans="1:12">
      <c r="A343">
        <v>4</v>
      </c>
      <c r="B343">
        <v>-169.44</v>
      </c>
      <c r="C343">
        <v>111</v>
      </c>
      <c r="D343">
        <v>21000</v>
      </c>
      <c r="E343">
        <v>320</v>
      </c>
      <c r="F343">
        <f>[1]!wallScanTrans(B343,G337,H337,I337,L337)+J337</f>
        <v>311.73474108137702</v>
      </c>
      <c r="G343">
        <f t="shared" si="6"/>
        <v>0.21348282809961452</v>
      </c>
    </row>
    <row r="344" spans="1:12">
      <c r="A344">
        <v>5</v>
      </c>
      <c r="B344">
        <v>-169.51</v>
      </c>
      <c r="C344">
        <v>111</v>
      </c>
      <c r="D344">
        <v>21000</v>
      </c>
      <c r="E344">
        <v>338</v>
      </c>
      <c r="F344">
        <f>[1]!wallScanTrans(B344,G337,H337,I337,L337)+J337</f>
        <v>311.73474108137702</v>
      </c>
      <c r="G344">
        <f t="shared" si="6"/>
        <v>2.0410172368707213</v>
      </c>
    </row>
    <row r="345" spans="1:12">
      <c r="A345">
        <v>6</v>
      </c>
      <c r="B345">
        <v>-169.57</v>
      </c>
      <c r="C345">
        <v>111</v>
      </c>
      <c r="D345">
        <v>21000</v>
      </c>
      <c r="E345">
        <v>341</v>
      </c>
      <c r="F345">
        <f>[1]!wallScanTrans(B345,G337,H337,I337,L337)+J337</f>
        <v>311.73474108137702</v>
      </c>
      <c r="G345">
        <f t="shared" si="6"/>
        <v>2.5115993535895651</v>
      </c>
    </row>
    <row r="346" spans="1:12">
      <c r="A346">
        <v>7</v>
      </c>
      <c r="B346">
        <v>-169.63499999999999</v>
      </c>
      <c r="C346">
        <v>111</v>
      </c>
      <c r="D346">
        <v>21000</v>
      </c>
      <c r="E346">
        <v>346</v>
      </c>
      <c r="F346">
        <f>[1]!wallScanTrans(B346,G337,H337,I337,L337)+J337</f>
        <v>311.73474108137702</v>
      </c>
      <c r="G346">
        <f t="shared" si="6"/>
        <v>3.3933756322551196</v>
      </c>
    </row>
    <row r="347" spans="1:12">
      <c r="A347">
        <v>8</v>
      </c>
      <c r="B347">
        <v>-169.70500000000001</v>
      </c>
      <c r="C347">
        <v>111</v>
      </c>
      <c r="D347">
        <v>21000</v>
      </c>
      <c r="E347">
        <v>308</v>
      </c>
      <c r="F347">
        <f>[1]!wallScanTrans(B347,G337,H337,I337,L337)+J337</f>
        <v>311.73474108137702</v>
      </c>
      <c r="G347">
        <f t="shared" si="6"/>
        <v>4.5286658912094872E-2</v>
      </c>
    </row>
    <row r="348" spans="1:12">
      <c r="A348">
        <v>9</v>
      </c>
      <c r="B348">
        <v>-169.77</v>
      </c>
      <c r="C348">
        <v>111</v>
      </c>
      <c r="D348">
        <v>21000</v>
      </c>
      <c r="E348">
        <v>326</v>
      </c>
      <c r="F348">
        <f>[1]!wallScanTrans(B348,G337,H337,I337,L337)+J337</f>
        <v>311.73474108137702</v>
      </c>
      <c r="G348">
        <f t="shared" si="6"/>
        <v>0.62422580372807468</v>
      </c>
    </row>
    <row r="349" spans="1:12">
      <c r="A349">
        <v>10</v>
      </c>
      <c r="B349">
        <v>-169.83500000000001</v>
      </c>
      <c r="C349">
        <v>109</v>
      </c>
      <c r="D349">
        <v>21000</v>
      </c>
      <c r="E349">
        <v>321</v>
      </c>
      <c r="F349">
        <f>[1]!wallScanTrans(B349,G337,H337,I337,L337)+J337</f>
        <v>311.73474108137702</v>
      </c>
      <c r="G349">
        <f t="shared" si="6"/>
        <v>0.26742997766081805</v>
      </c>
    </row>
    <row r="350" spans="1:12">
      <c r="A350">
        <v>11</v>
      </c>
      <c r="B350">
        <v>-169.9</v>
      </c>
      <c r="C350">
        <v>111</v>
      </c>
      <c r="D350">
        <v>21000</v>
      </c>
      <c r="E350">
        <v>299</v>
      </c>
      <c r="F350">
        <f>[1]!wallScanTrans(B350,G337,H337,I337,L337)+J337</f>
        <v>311.73474108137702</v>
      </c>
      <c r="G350">
        <f t="shared" si="6"/>
        <v>0.54238672377829988</v>
      </c>
    </row>
    <row r="351" spans="1:12">
      <c r="A351">
        <v>12</v>
      </c>
      <c r="B351">
        <v>-169.96</v>
      </c>
      <c r="C351">
        <v>109</v>
      </c>
      <c r="D351">
        <v>21000</v>
      </c>
      <c r="E351">
        <v>294</v>
      </c>
      <c r="F351">
        <f>[1]!wallScanTrans(B351,G337,H337,I337,L337)+J337</f>
        <v>311.73474108137702</v>
      </c>
      <c r="G351">
        <f t="shared" si="6"/>
        <v>1.0697994599438161</v>
      </c>
    </row>
    <row r="352" spans="1:12">
      <c r="A352">
        <v>13</v>
      </c>
      <c r="B352">
        <v>-170.03</v>
      </c>
      <c r="C352">
        <v>111</v>
      </c>
      <c r="D352">
        <v>21000</v>
      </c>
      <c r="E352">
        <v>305</v>
      </c>
      <c r="F352">
        <f>[1]!wallScanTrans(B352,G337,H337,I337,L337)+J337</f>
        <v>311.73474108137702</v>
      </c>
      <c r="G352">
        <f t="shared" si="6"/>
        <v>0.14871061453504053</v>
      </c>
    </row>
    <row r="353" spans="1:7">
      <c r="A353">
        <v>14</v>
      </c>
      <c r="B353">
        <v>-170.09</v>
      </c>
      <c r="C353">
        <v>110</v>
      </c>
      <c r="D353">
        <v>21000</v>
      </c>
      <c r="E353">
        <v>300</v>
      </c>
      <c r="F353">
        <f>[1]!wallScanTrans(B353,G337,H337,I337,L337)+J337</f>
        <v>311.45386520513335</v>
      </c>
      <c r="G353">
        <f t="shared" si="6"/>
        <v>0.43730342712454839</v>
      </c>
    </row>
    <row r="354" spans="1:7">
      <c r="A354">
        <v>15</v>
      </c>
      <c r="B354">
        <v>-170.15</v>
      </c>
      <c r="C354">
        <v>112</v>
      </c>
      <c r="D354">
        <v>21000</v>
      </c>
      <c r="E354">
        <v>298</v>
      </c>
      <c r="F354">
        <f>[1]!wallScanTrans(B354,G337,H337,I337,L337)+J337</f>
        <v>298.54140113578677</v>
      </c>
      <c r="G354">
        <f t="shared" si="6"/>
        <v>9.8360801956780329E-4</v>
      </c>
    </row>
    <row r="355" spans="1:7">
      <c r="A355">
        <v>16</v>
      </c>
      <c r="B355">
        <v>-170.22</v>
      </c>
      <c r="C355">
        <v>109</v>
      </c>
      <c r="D355">
        <v>21000</v>
      </c>
      <c r="E355">
        <v>257</v>
      </c>
      <c r="F355">
        <f>[1]!wallScanTrans(B355,G337,H337,I337,L337)+J337</f>
        <v>259.14906739692742</v>
      </c>
      <c r="G355">
        <f t="shared" si="6"/>
        <v>1.7970780842554095E-2</v>
      </c>
    </row>
    <row r="356" spans="1:7">
      <c r="A356">
        <v>17</v>
      </c>
      <c r="B356">
        <v>-170.28</v>
      </c>
      <c r="C356">
        <v>110</v>
      </c>
      <c r="D356">
        <v>21000</v>
      </c>
      <c r="E356">
        <v>223</v>
      </c>
      <c r="F356">
        <f>[1]!wallScanTrans(B356,G337,H337,I337,L337)+J337</f>
        <v>215.19668681201665</v>
      </c>
      <c r="G356">
        <f t="shared" si="6"/>
        <v>0.27305693591818325</v>
      </c>
    </row>
    <row r="357" spans="1:7">
      <c r="A357">
        <v>18</v>
      </c>
      <c r="B357">
        <v>-170.35</v>
      </c>
      <c r="C357">
        <v>111</v>
      </c>
      <c r="D357">
        <v>21000</v>
      </c>
      <c r="E357">
        <v>177</v>
      </c>
      <c r="F357">
        <f>[1]!wallScanTrans(B357,G337,H337,I337,L337)+J337</f>
        <v>186.77909167604585</v>
      </c>
      <c r="G357">
        <f t="shared" si="6"/>
        <v>0.54028606784468514</v>
      </c>
    </row>
    <row r="358" spans="1:7">
      <c r="A358">
        <v>19</v>
      </c>
      <c r="B358">
        <v>-170.41499999999999</v>
      </c>
      <c r="C358">
        <v>112</v>
      </c>
      <c r="D358">
        <v>21000</v>
      </c>
      <c r="E358">
        <v>187</v>
      </c>
      <c r="F358">
        <f>[1]!wallScanTrans(B358,G337,H337,I337,L337)+J337</f>
        <v>182.30105565729798</v>
      </c>
      <c r="G358">
        <f t="shared" si="6"/>
        <v>0.11807528307920495</v>
      </c>
    </row>
    <row r="359" spans="1:7">
      <c r="A359">
        <v>20</v>
      </c>
      <c r="B359">
        <v>-170.48500000000001</v>
      </c>
      <c r="C359">
        <v>111</v>
      </c>
      <c r="D359">
        <v>21000</v>
      </c>
      <c r="E359">
        <v>195</v>
      </c>
      <c r="F359">
        <f>[1]!wallScanTrans(B359,G337,H337,I337,L337)+J337</f>
        <v>182.30105565729798</v>
      </c>
      <c r="G359">
        <f t="shared" si="6"/>
        <v>0.82699070471304437</v>
      </c>
    </row>
    <row r="360" spans="1:7">
      <c r="A360">
        <v>21</v>
      </c>
      <c r="B360">
        <v>-170.55</v>
      </c>
      <c r="C360">
        <v>110</v>
      </c>
      <c r="D360">
        <v>21000</v>
      </c>
      <c r="E360">
        <v>182</v>
      </c>
      <c r="F360">
        <f>[1]!wallScanTrans(B360,G337,H337,I337,L337)+J337</f>
        <v>182.30105565729798</v>
      </c>
      <c r="G360">
        <f t="shared" si="6"/>
        <v>4.9799180654460685E-4</v>
      </c>
    </row>
    <row r="361" spans="1:7">
      <c r="A361">
        <v>22</v>
      </c>
      <c r="B361">
        <v>-170.61500000000001</v>
      </c>
      <c r="C361">
        <v>111</v>
      </c>
      <c r="D361">
        <v>21000</v>
      </c>
      <c r="E361">
        <v>183</v>
      </c>
      <c r="F361">
        <f>[1]!wallScanTrans(B361,G337,H337,I337,L337)+J337</f>
        <v>182.30105565729798</v>
      </c>
      <c r="G361">
        <f t="shared" si="6"/>
        <v>2.6695256513396695E-3</v>
      </c>
    </row>
    <row r="362" spans="1:7">
      <c r="A362">
        <v>23</v>
      </c>
      <c r="B362">
        <v>-170.67</v>
      </c>
      <c r="C362">
        <v>109</v>
      </c>
      <c r="D362">
        <v>21000</v>
      </c>
      <c r="E362">
        <v>166</v>
      </c>
      <c r="F362">
        <f>[1]!wallScanTrans(B362,G337,H337,I337,L337)+J337</f>
        <v>182.30105565729798</v>
      </c>
      <c r="G362">
        <f t="shared" si="6"/>
        <v>1.6007494912188343</v>
      </c>
    </row>
    <row r="363" spans="1:7">
      <c r="A363">
        <v>24</v>
      </c>
      <c r="B363">
        <v>-170.74</v>
      </c>
      <c r="C363">
        <v>111</v>
      </c>
      <c r="D363">
        <v>21000</v>
      </c>
      <c r="E363">
        <v>194</v>
      </c>
      <c r="F363">
        <f>[1]!wallScanTrans(B363,G337,H337,I337,L337)+J337</f>
        <v>182.30105565729798</v>
      </c>
      <c r="G363">
        <f t="shared" si="6"/>
        <v>0.70549123058577112</v>
      </c>
    </row>
    <row r="364" spans="1:7">
      <c r="A364">
        <v>25</v>
      </c>
      <c r="B364">
        <v>-170.8</v>
      </c>
      <c r="C364">
        <v>110</v>
      </c>
      <c r="D364">
        <v>21000</v>
      </c>
      <c r="E364">
        <v>184</v>
      </c>
      <c r="F364">
        <f>[1]!wallScanTrans(B364,G337,H337,I337,L337)+J337</f>
        <v>182.30105565729798</v>
      </c>
      <c r="G364">
        <f t="shared" si="6"/>
        <v>1.5687021084778263E-2</v>
      </c>
    </row>
    <row r="365" spans="1:7">
      <c r="A365">
        <v>26</v>
      </c>
      <c r="B365">
        <v>-170.87</v>
      </c>
      <c r="C365">
        <v>110</v>
      </c>
      <c r="D365">
        <v>21000</v>
      </c>
      <c r="E365">
        <v>188</v>
      </c>
      <c r="F365">
        <f>[1]!wallScanTrans(B365,G337,H337,I337,L337)+J337</f>
        <v>182.30105565729798</v>
      </c>
      <c r="G365">
        <f t="shared" si="6"/>
        <v>0.17275514160220939</v>
      </c>
    </row>
    <row r="366" spans="1:7">
      <c r="A366">
        <v>27</v>
      </c>
      <c r="B366">
        <v>-170.94</v>
      </c>
      <c r="C366">
        <v>111</v>
      </c>
      <c r="D366">
        <v>21000</v>
      </c>
      <c r="E366">
        <v>179</v>
      </c>
      <c r="F366">
        <f>[1]!wallScanTrans(B366,G337,H337,I337,L337)+J337</f>
        <v>182.30105565729798</v>
      </c>
      <c r="G366">
        <f t="shared" si="6"/>
        <v>6.0876918729491594E-2</v>
      </c>
    </row>
    <row r="367" spans="1:7">
      <c r="A367">
        <v>28</v>
      </c>
      <c r="B367">
        <v>-171.005</v>
      </c>
      <c r="C367">
        <v>110</v>
      </c>
      <c r="D367">
        <v>21000</v>
      </c>
      <c r="E367">
        <v>173</v>
      </c>
      <c r="F367">
        <f>[1]!wallScanTrans(B367,G337,H337,I337,L337)+J337</f>
        <v>182.30105565729798</v>
      </c>
      <c r="G367">
        <f t="shared" si="6"/>
        <v>0.50005570138817768</v>
      </c>
    </row>
    <row r="368" spans="1:7">
      <c r="A368">
        <v>29</v>
      </c>
      <c r="B368">
        <v>-171.07</v>
      </c>
      <c r="C368">
        <v>109</v>
      </c>
      <c r="D368">
        <v>21000</v>
      </c>
      <c r="E368">
        <v>188</v>
      </c>
      <c r="F368">
        <f>[1]!wallScanTrans(B368,G337,H337,I337,L337)+J337</f>
        <v>182.30105565729798</v>
      </c>
      <c r="G368">
        <f t="shared" si="6"/>
        <v>0.17275514160220939</v>
      </c>
    </row>
    <row r="369" spans="1:7">
      <c r="A369">
        <v>30</v>
      </c>
      <c r="B369">
        <v>-171.13499999999999</v>
      </c>
      <c r="C369">
        <v>111</v>
      </c>
      <c r="D369">
        <v>21000</v>
      </c>
      <c r="E369">
        <v>183</v>
      </c>
      <c r="F369">
        <f>[1]!wallScanTrans(B369,G337,H337,I337,L337)+J337</f>
        <v>182.30105565729798</v>
      </c>
      <c r="G369">
        <f t="shared" si="6"/>
        <v>2.6695256513396695E-3</v>
      </c>
    </row>
    <row r="370" spans="1:7">
      <c r="A370">
        <v>31</v>
      </c>
      <c r="B370">
        <v>-171.19499999999999</v>
      </c>
      <c r="C370">
        <v>109</v>
      </c>
      <c r="D370">
        <v>21000</v>
      </c>
      <c r="E370">
        <v>198</v>
      </c>
      <c r="F370">
        <f>[1]!wallScanTrans(B370,G337,H337,I337,L337)+J337</f>
        <v>182.30105565729798</v>
      </c>
      <c r="G370">
        <f t="shared" si="6"/>
        <v>1.2447315832083625</v>
      </c>
    </row>
    <row r="371" spans="1:7">
      <c r="A371">
        <v>32</v>
      </c>
      <c r="B371">
        <v>-171.26499999999999</v>
      </c>
      <c r="C371">
        <v>110</v>
      </c>
      <c r="D371">
        <v>21000</v>
      </c>
      <c r="E371">
        <v>205</v>
      </c>
      <c r="F371">
        <f>[1]!wallScanTrans(B371,G337,H337,I337,L337)+J337</f>
        <v>182.30105565729798</v>
      </c>
      <c r="G371">
        <f t="shared" si="6"/>
        <v>2.5133759720638249</v>
      </c>
    </row>
    <row r="372" spans="1:7">
      <c r="A372">
        <v>33</v>
      </c>
      <c r="B372">
        <v>-171.33</v>
      </c>
      <c r="C372">
        <v>111</v>
      </c>
      <c r="D372">
        <v>21000</v>
      </c>
      <c r="E372">
        <v>150</v>
      </c>
      <c r="F372">
        <f>[1]!wallScanTrans(B372,G337,H337,I337,L337)+J337</f>
        <v>182.30105565729798</v>
      </c>
      <c r="G372">
        <f t="shared" si="6"/>
        <v>6.9557213105057452</v>
      </c>
    </row>
    <row r="373" spans="1:7">
      <c r="A373" t="s">
        <v>0</v>
      </c>
    </row>
    <row r="374" spans="1:7">
      <c r="A374" t="s">
        <v>0</v>
      </c>
    </row>
    <row r="375" spans="1:7">
      <c r="A375" t="s">
        <v>0</v>
      </c>
    </row>
    <row r="376" spans="1:7">
      <c r="A376" t="s">
        <v>0</v>
      </c>
    </row>
    <row r="377" spans="1:7">
      <c r="A377" t="s">
        <v>28</v>
      </c>
    </row>
    <row r="378" spans="1:7">
      <c r="A378" t="s">
        <v>2</v>
      </c>
    </row>
    <row r="379" spans="1:7">
      <c r="A379" t="s">
        <v>3</v>
      </c>
    </row>
    <row r="380" spans="1:7">
      <c r="A380" t="s">
        <v>4</v>
      </c>
    </row>
    <row r="381" spans="1:7">
      <c r="A381" t="s">
        <v>5</v>
      </c>
    </row>
    <row r="382" spans="1:7">
      <c r="A382" t="s">
        <v>6</v>
      </c>
    </row>
    <row r="383" spans="1:7">
      <c r="A383" t="s">
        <v>13</v>
      </c>
    </row>
    <row r="384" spans="1:7">
      <c r="A384" t="s">
        <v>29</v>
      </c>
    </row>
    <row r="385" spans="1:12">
      <c r="A385" t="s">
        <v>9</v>
      </c>
    </row>
    <row r="386" spans="1:12">
      <c r="A386" t="s">
        <v>10</v>
      </c>
      <c r="G386" t="s">
        <v>85</v>
      </c>
      <c r="H386" t="s">
        <v>86</v>
      </c>
      <c r="I386" t="s">
        <v>87</v>
      </c>
      <c r="J386" t="s">
        <v>88</v>
      </c>
      <c r="L386" t="s">
        <v>89</v>
      </c>
    </row>
    <row r="387" spans="1:12">
      <c r="A387" t="s">
        <v>11</v>
      </c>
      <c r="G387">
        <v>108.08069938828953</v>
      </c>
      <c r="H387">
        <v>-170.42445732122573</v>
      </c>
      <c r="I387">
        <v>0.52909763624081363</v>
      </c>
      <c r="J387">
        <v>60.399069147541752</v>
      </c>
      <c r="L387">
        <v>90</v>
      </c>
    </row>
    <row r="388" spans="1:12">
      <c r="A388" t="s">
        <v>0</v>
      </c>
    </row>
    <row r="389" spans="1:12">
      <c r="A389" t="s">
        <v>56</v>
      </c>
      <c r="B389" t="s">
        <v>48</v>
      </c>
      <c r="C389" t="s">
        <v>38</v>
      </c>
      <c r="D389" t="s">
        <v>55</v>
      </c>
      <c r="E389" t="s">
        <v>54</v>
      </c>
      <c r="F389" t="s">
        <v>90</v>
      </c>
      <c r="G389" t="s">
        <v>91</v>
      </c>
      <c r="H389" t="s">
        <v>92</v>
      </c>
    </row>
    <row r="390" spans="1:12">
      <c r="A390">
        <v>1</v>
      </c>
      <c r="B390">
        <v>-169.435</v>
      </c>
      <c r="C390">
        <v>37</v>
      </c>
      <c r="D390">
        <v>7000</v>
      </c>
      <c r="E390">
        <v>166</v>
      </c>
      <c r="F390">
        <f>[1]!wallScanTrans(B390,G387,H387,I387,L387)+J387</f>
        <v>168.47976853583128</v>
      </c>
      <c r="G390">
        <f>(F390-E390)^2/E390</f>
        <v>3.7043686694571247E-2</v>
      </c>
      <c r="H390">
        <f>SUM(G390:G422)/(COUNT(G390:G422)-4)</f>
        <v>0.84468653224970425</v>
      </c>
    </row>
    <row r="391" spans="1:12">
      <c r="A391">
        <v>2</v>
      </c>
      <c r="B391">
        <v>-169.51499999999999</v>
      </c>
      <c r="C391">
        <v>37</v>
      </c>
      <c r="D391">
        <v>7000</v>
      </c>
      <c r="E391">
        <v>165</v>
      </c>
      <c r="F391">
        <f>[1]!wallScanTrans(B391,G387,H387,I387,L387)+J387</f>
        <v>168.47976853583128</v>
      </c>
      <c r="G391">
        <f t="shared" ref="G391:G422" si="7">(F391-E391)^2/E391</f>
        <v>7.3386600381584205E-2</v>
      </c>
    </row>
    <row r="392" spans="1:12">
      <c r="A392">
        <v>3</v>
      </c>
      <c r="B392">
        <v>-169.58500000000001</v>
      </c>
      <c r="C392">
        <v>36</v>
      </c>
      <c r="D392">
        <v>7000</v>
      </c>
      <c r="E392">
        <v>163</v>
      </c>
      <c r="F392">
        <f>[1]!wallScanTrans(B392,G387,H387,I387,L387)+J387</f>
        <v>168.47976853583128</v>
      </c>
      <c r="G392">
        <f t="shared" si="7"/>
        <v>0.18422001967046947</v>
      </c>
    </row>
    <row r="393" spans="1:12">
      <c r="A393">
        <v>4</v>
      </c>
      <c r="B393">
        <v>-169.65</v>
      </c>
      <c r="C393">
        <v>37</v>
      </c>
      <c r="D393">
        <v>7000</v>
      </c>
      <c r="E393">
        <v>156</v>
      </c>
      <c r="F393">
        <f>[1]!wallScanTrans(B393,G387,H387,I387,L387)+J387</f>
        <v>168.47976853583128</v>
      </c>
      <c r="G393">
        <f t="shared" si="7"/>
        <v>0.99836296607643904</v>
      </c>
    </row>
    <row r="394" spans="1:12">
      <c r="A394">
        <v>5</v>
      </c>
      <c r="B394">
        <v>-169.72</v>
      </c>
      <c r="C394">
        <v>37</v>
      </c>
      <c r="D394">
        <v>7000</v>
      </c>
      <c r="E394">
        <v>200</v>
      </c>
      <c r="F394">
        <f>[1]!wallScanTrans(B394,G387,H387,I387,L387)+J387</f>
        <v>168.47976853583128</v>
      </c>
      <c r="G394">
        <f t="shared" si="7"/>
        <v>4.9676249577738574</v>
      </c>
    </row>
    <row r="395" spans="1:12">
      <c r="A395">
        <v>6</v>
      </c>
      <c r="B395">
        <v>-169.785</v>
      </c>
      <c r="C395">
        <v>36</v>
      </c>
      <c r="D395">
        <v>7000</v>
      </c>
      <c r="E395">
        <v>165</v>
      </c>
      <c r="F395">
        <f>[1]!wallScanTrans(B395,G387,H387,I387,L387)+J387</f>
        <v>168.47976853583128</v>
      </c>
      <c r="G395">
        <f t="shared" si="7"/>
        <v>7.3386600381584205E-2</v>
      </c>
    </row>
    <row r="396" spans="1:12">
      <c r="A396">
        <v>7</v>
      </c>
      <c r="B396">
        <v>-169.845</v>
      </c>
      <c r="C396">
        <v>36</v>
      </c>
      <c r="D396">
        <v>7000</v>
      </c>
      <c r="E396">
        <v>172</v>
      </c>
      <c r="F396">
        <f>[1]!wallScanTrans(B396,G387,H387,I387,L387)+J387</f>
        <v>168.47976853583128</v>
      </c>
      <c r="G396">
        <f t="shared" si="7"/>
        <v>7.2046683496066438E-2</v>
      </c>
    </row>
    <row r="397" spans="1:12">
      <c r="A397">
        <v>8</v>
      </c>
      <c r="B397">
        <v>-169.91499999999999</v>
      </c>
      <c r="C397">
        <v>36</v>
      </c>
      <c r="D397">
        <v>7000</v>
      </c>
      <c r="E397">
        <v>167</v>
      </c>
      <c r="F397">
        <f>[1]!wallScanTrans(B397,G387,H387,I387,L387)+J387</f>
        <v>168.47976853583128</v>
      </c>
      <c r="G397">
        <f t="shared" si="7"/>
        <v>1.3112065387043473E-2</v>
      </c>
    </row>
    <row r="398" spans="1:12">
      <c r="A398">
        <v>9</v>
      </c>
      <c r="B398">
        <v>-169.97499999999999</v>
      </c>
      <c r="C398">
        <v>36</v>
      </c>
      <c r="D398">
        <v>7000</v>
      </c>
      <c r="E398">
        <v>178</v>
      </c>
      <c r="F398">
        <f>[1]!wallScanTrans(B398,G387,H387,I387,L387)+J387</f>
        <v>168.47976853583128</v>
      </c>
      <c r="G398">
        <f t="shared" si="7"/>
        <v>0.50918430972667428</v>
      </c>
    </row>
    <row r="399" spans="1:12">
      <c r="A399">
        <v>10</v>
      </c>
      <c r="B399">
        <v>-170.035</v>
      </c>
      <c r="C399">
        <v>37</v>
      </c>
      <c r="D399">
        <v>7000</v>
      </c>
      <c r="E399">
        <v>168</v>
      </c>
      <c r="F399">
        <f>[1]!wallScanTrans(B399,G387,H387,I387,L387)+J387</f>
        <v>168.47976853583128</v>
      </c>
      <c r="G399">
        <f t="shared" si="7"/>
        <v>1.3701062379386513E-3</v>
      </c>
    </row>
    <row r="400" spans="1:12">
      <c r="A400">
        <v>11</v>
      </c>
      <c r="B400">
        <v>-170.10499999999999</v>
      </c>
      <c r="C400">
        <v>36</v>
      </c>
      <c r="D400">
        <v>7000</v>
      </c>
      <c r="E400">
        <v>157</v>
      </c>
      <c r="F400">
        <f>[1]!wallScanTrans(B400,G387,H387,I387,L387)+J387</f>
        <v>167.3258004420174</v>
      </c>
      <c r="G400">
        <f t="shared" si="7"/>
        <v>0.67912200489405516</v>
      </c>
    </row>
    <row r="401" spans="1:7">
      <c r="A401">
        <v>12</v>
      </c>
      <c r="B401">
        <v>-170.17500000000001</v>
      </c>
      <c r="C401">
        <v>36</v>
      </c>
      <c r="D401">
        <v>7000</v>
      </c>
      <c r="E401">
        <v>181</v>
      </c>
      <c r="F401">
        <f>[1]!wallScanTrans(B401,G387,H387,I387,L387)+J387</f>
        <v>162.47897312640848</v>
      </c>
      <c r="G401">
        <f t="shared" si="7"/>
        <v>1.8951847317806596</v>
      </c>
    </row>
    <row r="402" spans="1:7">
      <c r="A402">
        <v>13</v>
      </c>
      <c r="B402">
        <v>-170.24</v>
      </c>
      <c r="C402">
        <v>36</v>
      </c>
      <c r="D402">
        <v>7000</v>
      </c>
      <c r="E402">
        <v>135</v>
      </c>
      <c r="F402">
        <f>[1]!wallScanTrans(B402,G387,H387,I387,L387)+J387</f>
        <v>154.59050200854574</v>
      </c>
      <c r="G402">
        <f t="shared" si="7"/>
        <v>2.8428723625691461</v>
      </c>
    </row>
    <row r="403" spans="1:7">
      <c r="A403">
        <v>14</v>
      </c>
      <c r="B403">
        <v>-170.30500000000001</v>
      </c>
      <c r="C403">
        <v>37</v>
      </c>
      <c r="D403">
        <v>7000</v>
      </c>
      <c r="E403">
        <v>145</v>
      </c>
      <c r="F403">
        <f>[1]!wallScanTrans(B403,G387,H387,I387,L387)+J387</f>
        <v>143.43966090595666</v>
      </c>
      <c r="G403">
        <f t="shared" si="7"/>
        <v>1.6790745437241378E-2</v>
      </c>
    </row>
    <row r="404" spans="1:7">
      <c r="A404">
        <v>15</v>
      </c>
      <c r="B404">
        <v>-170.37</v>
      </c>
      <c r="C404">
        <v>37</v>
      </c>
      <c r="D404">
        <v>7000</v>
      </c>
      <c r="E404">
        <v>136</v>
      </c>
      <c r="F404">
        <f>[1]!wallScanTrans(B404,G387,H387,I387,L387)+J387</f>
        <v>129.02644981864123</v>
      </c>
      <c r="G404">
        <f t="shared" si="7"/>
        <v>0.35757648626418381</v>
      </c>
    </row>
    <row r="405" spans="1:7">
      <c r="A405">
        <v>16</v>
      </c>
      <c r="B405">
        <v>-170.43</v>
      </c>
      <c r="C405">
        <v>38</v>
      </c>
      <c r="D405">
        <v>7000</v>
      </c>
      <c r="E405">
        <v>120</v>
      </c>
      <c r="F405">
        <f>[1]!wallScanTrans(B405,G387,H387,I387,L387)+J387</f>
        <v>112.85007436583751</v>
      </c>
      <c r="G405">
        <f t="shared" si="7"/>
        <v>0.42601197145044856</v>
      </c>
    </row>
    <row r="406" spans="1:7">
      <c r="A406">
        <v>17</v>
      </c>
      <c r="B406">
        <v>-170.495</v>
      </c>
      <c r="C406">
        <v>37</v>
      </c>
      <c r="D406">
        <v>7000</v>
      </c>
      <c r="E406">
        <v>92</v>
      </c>
      <c r="F406">
        <f>[1]!wallScanTrans(B406,G387,H387,I387,L387)+J387</f>
        <v>95.981822334718416</v>
      </c>
      <c r="G406">
        <f t="shared" si="7"/>
        <v>0.17233596853546104</v>
      </c>
    </row>
    <row r="407" spans="1:7">
      <c r="A407">
        <v>18</v>
      </c>
      <c r="B407">
        <v>-170.55500000000001</v>
      </c>
      <c r="C407">
        <v>37</v>
      </c>
      <c r="D407">
        <v>7000</v>
      </c>
      <c r="E407">
        <v>79</v>
      </c>
      <c r="F407">
        <f>[1]!wallScanTrans(B407,G387,H387,I387,L387)+J387</f>
        <v>83.306722813145839</v>
      </c>
      <c r="G407">
        <f t="shared" si="7"/>
        <v>0.23478305556039</v>
      </c>
    </row>
    <row r="408" spans="1:7">
      <c r="A408">
        <v>19</v>
      </c>
      <c r="B408">
        <v>-170.63</v>
      </c>
      <c r="C408">
        <v>37</v>
      </c>
      <c r="D408">
        <v>7000</v>
      </c>
      <c r="E408">
        <v>75</v>
      </c>
      <c r="F408">
        <f>[1]!wallScanTrans(B408,G387,H387,I387,L387)+J387</f>
        <v>71.371901203532161</v>
      </c>
      <c r="G408">
        <f t="shared" si="7"/>
        <v>0.17550801169241842</v>
      </c>
    </row>
    <row r="409" spans="1:7">
      <c r="A409">
        <v>20</v>
      </c>
      <c r="B409">
        <v>-170.69499999999999</v>
      </c>
      <c r="C409">
        <v>37</v>
      </c>
      <c r="D409">
        <v>7000</v>
      </c>
      <c r="E409">
        <v>59</v>
      </c>
      <c r="F409">
        <f>[1]!wallScanTrans(B409,G387,H387,I387,L387)+J387</f>
        <v>64.541710663878533</v>
      </c>
      <c r="G409">
        <f t="shared" si="7"/>
        <v>0.52051791664652625</v>
      </c>
    </row>
    <row r="410" spans="1:7">
      <c r="A410">
        <v>21</v>
      </c>
      <c r="B410">
        <v>-170.76</v>
      </c>
      <c r="C410">
        <v>36</v>
      </c>
      <c r="D410">
        <v>7000</v>
      </c>
      <c r="E410">
        <v>70</v>
      </c>
      <c r="F410">
        <f>[1]!wallScanTrans(B410,G387,H387,I387,L387)+J387</f>
        <v>60.973890108951274</v>
      </c>
      <c r="G410">
        <f t="shared" si="7"/>
        <v>1.1638665680755378</v>
      </c>
    </row>
    <row r="411" spans="1:7">
      <c r="A411">
        <v>22</v>
      </c>
      <c r="B411">
        <v>-170.82499999999999</v>
      </c>
      <c r="C411">
        <v>37</v>
      </c>
      <c r="D411">
        <v>7000</v>
      </c>
      <c r="E411">
        <v>55</v>
      </c>
      <c r="F411">
        <f>[1]!wallScanTrans(B411,G387,H387,I387,L387)+J387</f>
        <v>60.399069147541752</v>
      </c>
      <c r="G411">
        <f t="shared" si="7"/>
        <v>0.5299990483624949</v>
      </c>
    </row>
    <row r="412" spans="1:7">
      <c r="A412">
        <v>23</v>
      </c>
      <c r="B412">
        <v>-170.89</v>
      </c>
      <c r="C412">
        <v>37</v>
      </c>
      <c r="D412">
        <v>7000</v>
      </c>
      <c r="E412">
        <v>58</v>
      </c>
      <c r="F412">
        <f>[1]!wallScanTrans(B412,G387,H387,I387,L387)+J387</f>
        <v>60.399069147541752</v>
      </c>
      <c r="G412">
        <f t="shared" si="7"/>
        <v>9.9233323701494985E-2</v>
      </c>
    </row>
    <row r="413" spans="1:7">
      <c r="A413">
        <v>24</v>
      </c>
      <c r="B413">
        <v>-170.95500000000001</v>
      </c>
      <c r="C413">
        <v>38</v>
      </c>
      <c r="D413">
        <v>7000</v>
      </c>
      <c r="E413">
        <v>51</v>
      </c>
      <c r="F413">
        <f>[1]!wallScanTrans(B413,G387,H387,I387,L387)+J387</f>
        <v>60.399069147541752</v>
      </c>
      <c r="G413">
        <f t="shared" si="7"/>
        <v>1.7322058988288478</v>
      </c>
    </row>
    <row r="414" spans="1:7">
      <c r="A414">
        <v>25</v>
      </c>
      <c r="B414">
        <v>-171.02</v>
      </c>
      <c r="C414">
        <v>36</v>
      </c>
      <c r="D414">
        <v>7000</v>
      </c>
      <c r="E414">
        <v>61</v>
      </c>
      <c r="F414">
        <f>[1]!wallScanTrans(B414,G387,H387,I387,L387)+J387</f>
        <v>60.399069147541752</v>
      </c>
      <c r="G414">
        <f t="shared" si="7"/>
        <v>5.9199654005933858E-3</v>
      </c>
    </row>
    <row r="415" spans="1:7">
      <c r="A415">
        <v>26</v>
      </c>
      <c r="B415">
        <v>-171.08500000000001</v>
      </c>
      <c r="C415">
        <v>37</v>
      </c>
      <c r="D415">
        <v>7000</v>
      </c>
      <c r="E415">
        <v>65</v>
      </c>
      <c r="F415">
        <f>[1]!wallScanTrans(B415,G387,H387,I387,L387)+J387</f>
        <v>60.399069147541752</v>
      </c>
      <c r="G415">
        <f t="shared" si="7"/>
        <v>0.32567022629387971</v>
      </c>
    </row>
    <row r="416" spans="1:7">
      <c r="A416">
        <v>27</v>
      </c>
      <c r="B416">
        <v>-171.14</v>
      </c>
      <c r="C416">
        <v>37</v>
      </c>
      <c r="D416">
        <v>7000</v>
      </c>
      <c r="E416">
        <v>76</v>
      </c>
      <c r="F416">
        <f>[1]!wallScanTrans(B416,G387,H387,I387,L387)+J387</f>
        <v>60.399069147541752</v>
      </c>
      <c r="G416">
        <f t="shared" si="7"/>
        <v>3.2024874139892585</v>
      </c>
    </row>
    <row r="417" spans="1:7">
      <c r="A417">
        <v>28</v>
      </c>
      <c r="B417">
        <v>-171.21</v>
      </c>
      <c r="C417">
        <v>36</v>
      </c>
      <c r="D417">
        <v>7000</v>
      </c>
      <c r="E417">
        <v>57</v>
      </c>
      <c r="F417">
        <f>[1]!wallScanTrans(B417,G387,H387,I387,L387)+J387</f>
        <v>60.399069147541752</v>
      </c>
      <c r="G417">
        <f t="shared" si="7"/>
        <v>0.20269598368017916</v>
      </c>
    </row>
    <row r="418" spans="1:7">
      <c r="A418">
        <v>29</v>
      </c>
      <c r="B418">
        <v>-171.28</v>
      </c>
      <c r="C418">
        <v>36</v>
      </c>
      <c r="D418">
        <v>7000</v>
      </c>
      <c r="E418">
        <v>58</v>
      </c>
      <c r="F418">
        <f>[1]!wallScanTrans(B418,G387,H387,I387,L387)+J387</f>
        <v>60.399069147541752</v>
      </c>
      <c r="G418">
        <f t="shared" si="7"/>
        <v>9.9233323701494985E-2</v>
      </c>
    </row>
    <row r="419" spans="1:7">
      <c r="A419">
        <v>30</v>
      </c>
      <c r="B419">
        <v>-171.34</v>
      </c>
      <c r="C419">
        <v>36</v>
      </c>
      <c r="D419">
        <v>7000</v>
      </c>
      <c r="E419">
        <v>52</v>
      </c>
      <c r="F419">
        <f>[1]!wallScanTrans(B419,G387,H387,I387,L387)+J387</f>
        <v>60.399069147541752</v>
      </c>
      <c r="G419">
        <f t="shared" si="7"/>
        <v>1.3566223566382258</v>
      </c>
    </row>
    <row r="420" spans="1:7">
      <c r="A420">
        <v>31</v>
      </c>
      <c r="B420">
        <v>-171.41</v>
      </c>
      <c r="C420">
        <v>36</v>
      </c>
      <c r="D420">
        <v>7000</v>
      </c>
      <c r="E420">
        <v>66</v>
      </c>
      <c r="F420">
        <f>[1]!wallScanTrans(B420,G387,H387,I387,L387)+J387</f>
        <v>60.399069147541752</v>
      </c>
      <c r="G420">
        <f t="shared" si="7"/>
        <v>0.47530949112149512</v>
      </c>
    </row>
    <row r="421" spans="1:7">
      <c r="A421">
        <v>32</v>
      </c>
      <c r="B421">
        <v>-171.47</v>
      </c>
      <c r="C421">
        <v>37</v>
      </c>
      <c r="D421">
        <v>7000</v>
      </c>
      <c r="E421">
        <v>64</v>
      </c>
      <c r="F421">
        <f>[1]!wallScanTrans(B421,G387,H387,I387,L387)+J387</f>
        <v>60.399069147541752</v>
      </c>
      <c r="G421">
        <f t="shared" si="7"/>
        <v>0.20260473444040131</v>
      </c>
    </row>
    <row r="422" spans="1:7">
      <c r="A422">
        <v>33</v>
      </c>
      <c r="B422">
        <v>-171.53</v>
      </c>
      <c r="C422">
        <v>37</v>
      </c>
      <c r="D422">
        <v>7000</v>
      </c>
      <c r="E422">
        <v>68</v>
      </c>
      <c r="F422">
        <f>[1]!wallScanTrans(B422,G387,H387,I387,L387)+J387</f>
        <v>60.399069147541752</v>
      </c>
      <c r="G422">
        <f t="shared" si="7"/>
        <v>0.84961985035075982</v>
      </c>
    </row>
    <row r="423" spans="1:7">
      <c r="A423" t="s">
        <v>0</v>
      </c>
    </row>
    <row r="424" spans="1:7">
      <c r="A424" t="s">
        <v>0</v>
      </c>
    </row>
    <row r="425" spans="1:7">
      <c r="A425" t="s">
        <v>0</v>
      </c>
    </row>
    <row r="426" spans="1:7">
      <c r="A426" t="s">
        <v>0</v>
      </c>
    </row>
    <row r="427" spans="1:7">
      <c r="A427" t="s">
        <v>93</v>
      </c>
    </row>
    <row r="428" spans="1:7">
      <c r="A428" t="s">
        <v>2</v>
      </c>
    </row>
    <row r="429" spans="1:7">
      <c r="A429" t="s">
        <v>3</v>
      </c>
    </row>
    <row r="430" spans="1:7">
      <c r="A430" t="s">
        <v>4</v>
      </c>
    </row>
    <row r="431" spans="1:7">
      <c r="A431" t="s">
        <v>5</v>
      </c>
    </row>
    <row r="432" spans="1:7">
      <c r="A432" t="s">
        <v>6</v>
      </c>
    </row>
    <row r="433" spans="1:12">
      <c r="A433" t="s">
        <v>13</v>
      </c>
    </row>
    <row r="434" spans="1:12">
      <c r="A434" t="s">
        <v>94</v>
      </c>
    </row>
    <row r="435" spans="1:12">
      <c r="A435" t="s">
        <v>9</v>
      </c>
    </row>
    <row r="436" spans="1:12">
      <c r="A436" t="s">
        <v>10</v>
      </c>
      <c r="G436" t="s">
        <v>85</v>
      </c>
      <c r="H436" t="s">
        <v>86</v>
      </c>
      <c r="I436" t="s">
        <v>87</v>
      </c>
      <c r="J436" t="s">
        <v>88</v>
      </c>
      <c r="L436" t="s">
        <v>89</v>
      </c>
    </row>
    <row r="437" spans="1:12">
      <c r="A437" t="s">
        <v>11</v>
      </c>
      <c r="G437">
        <v>104.1496024889786</v>
      </c>
      <c r="H437">
        <v>-169.55579593095092</v>
      </c>
      <c r="I437">
        <v>0.3894873920743418</v>
      </c>
      <c r="J437">
        <v>62.816113010405054</v>
      </c>
      <c r="L437">
        <v>90</v>
      </c>
    </row>
    <row r="438" spans="1:12">
      <c r="A438" t="s">
        <v>0</v>
      </c>
    </row>
    <row r="439" spans="1:12">
      <c r="A439" t="s">
        <v>56</v>
      </c>
      <c r="B439" t="s">
        <v>48</v>
      </c>
      <c r="C439" t="s">
        <v>38</v>
      </c>
      <c r="D439" t="s">
        <v>55</v>
      </c>
      <c r="E439" t="s">
        <v>54</v>
      </c>
      <c r="F439" t="s">
        <v>90</v>
      </c>
      <c r="G439" t="s">
        <v>91</v>
      </c>
      <c r="H439" t="s">
        <v>92</v>
      </c>
    </row>
    <row r="440" spans="1:12">
      <c r="A440">
        <v>1</v>
      </c>
      <c r="B440">
        <v>-168.6</v>
      </c>
      <c r="C440">
        <v>36</v>
      </c>
      <c r="D440">
        <v>7000</v>
      </c>
      <c r="E440">
        <v>172</v>
      </c>
      <c r="F440">
        <f>[1]!wallScanTrans(B440,G437,H437,I437,L437)+J437</f>
        <v>166.96571549938366</v>
      </c>
      <c r="G440">
        <f>(F440-E440)^2/E440</f>
        <v>0.14734895600666212</v>
      </c>
      <c r="H440">
        <f>SUM(G440:G472)/(COUNT(G440:G472)-4)</f>
        <v>0.99998708035594563</v>
      </c>
    </row>
    <row r="441" spans="1:12">
      <c r="A441">
        <v>2</v>
      </c>
      <c r="B441">
        <v>-168.66499999999999</v>
      </c>
      <c r="C441">
        <v>37</v>
      </c>
      <c r="D441">
        <v>7000</v>
      </c>
      <c r="E441">
        <v>181</v>
      </c>
      <c r="F441">
        <f>[1]!wallScanTrans(B441,G437,H437,I437,L437)+J437</f>
        <v>166.96571549938366</v>
      </c>
      <c r="G441">
        <f t="shared" ref="G441:G472" si="8">(F441-E441)^2/E441</f>
        <v>1.0881831019018782</v>
      </c>
    </row>
    <row r="442" spans="1:12">
      <c r="A442">
        <v>3</v>
      </c>
      <c r="B442">
        <v>-168.73500000000001</v>
      </c>
      <c r="C442">
        <v>36</v>
      </c>
      <c r="D442">
        <v>7000</v>
      </c>
      <c r="E442">
        <v>186</v>
      </c>
      <c r="F442">
        <f>[1]!wallScanTrans(B442,G437,H437,I437,L437)+J437</f>
        <v>166.96571549938366</v>
      </c>
      <c r="G442">
        <f t="shared" si="8"/>
        <v>1.9478708948946415</v>
      </c>
    </row>
    <row r="443" spans="1:12">
      <c r="A443">
        <v>4</v>
      </c>
      <c r="B443">
        <v>-168.80500000000001</v>
      </c>
      <c r="C443">
        <v>37</v>
      </c>
      <c r="D443">
        <v>7000</v>
      </c>
      <c r="E443">
        <v>180</v>
      </c>
      <c r="F443">
        <f>[1]!wallScanTrans(B443,G437,H437,I437,L437)+J437</f>
        <v>166.96571549938366</v>
      </c>
      <c r="G443">
        <f t="shared" si="8"/>
        <v>0.9438476246833738</v>
      </c>
    </row>
    <row r="444" spans="1:12">
      <c r="A444">
        <v>5</v>
      </c>
      <c r="B444">
        <v>-168.87</v>
      </c>
      <c r="C444">
        <v>37</v>
      </c>
      <c r="D444">
        <v>7000</v>
      </c>
      <c r="E444">
        <v>180</v>
      </c>
      <c r="F444">
        <f>[1]!wallScanTrans(B444,G437,H437,I437,L437)+J437</f>
        <v>166.96571549938366</v>
      </c>
      <c r="G444">
        <f t="shared" si="8"/>
        <v>0.9438476246833738</v>
      </c>
    </row>
    <row r="445" spans="1:12">
      <c r="A445">
        <v>6</v>
      </c>
      <c r="B445">
        <v>-168.94</v>
      </c>
      <c r="C445">
        <v>36</v>
      </c>
      <c r="D445">
        <v>7000</v>
      </c>
      <c r="E445">
        <v>171</v>
      </c>
      <c r="F445">
        <f>[1]!wallScanTrans(B445,G437,H437,I437,L437)+J437</f>
        <v>166.96571549938366</v>
      </c>
      <c r="G445">
        <f t="shared" si="8"/>
        <v>9.517807854920006E-2</v>
      </c>
    </row>
    <row r="446" spans="1:12">
      <c r="A446">
        <v>7</v>
      </c>
      <c r="B446">
        <v>-169.005</v>
      </c>
      <c r="C446">
        <v>37</v>
      </c>
      <c r="D446">
        <v>7000</v>
      </c>
      <c r="E446">
        <v>147</v>
      </c>
      <c r="F446">
        <f>[1]!wallScanTrans(B446,G437,H437,I437,L437)+J437</f>
        <v>166.96571549938366</v>
      </c>
      <c r="G446">
        <f t="shared" si="8"/>
        <v>2.7117673156621023</v>
      </c>
    </row>
    <row r="447" spans="1:12">
      <c r="A447">
        <v>8</v>
      </c>
      <c r="B447">
        <v>-169.065</v>
      </c>
      <c r="C447">
        <v>38</v>
      </c>
      <c r="D447">
        <v>7000</v>
      </c>
      <c r="E447">
        <v>150</v>
      </c>
      <c r="F447">
        <f>[1]!wallScanTrans(B447,G437,H437,I437,L437)+J437</f>
        <v>166.96571549938366</v>
      </c>
      <c r="G447">
        <f t="shared" si="8"/>
        <v>1.9189033493735137</v>
      </c>
    </row>
    <row r="448" spans="1:12">
      <c r="A448">
        <v>9</v>
      </c>
      <c r="B448">
        <v>-169.13</v>
      </c>
      <c r="C448">
        <v>37</v>
      </c>
      <c r="D448">
        <v>7000</v>
      </c>
      <c r="E448">
        <v>166</v>
      </c>
      <c r="F448">
        <f>[1]!wallScanTrans(B448,G437,H437,I437,L437)+J437</f>
        <v>166.96571549938366</v>
      </c>
      <c r="G448">
        <f t="shared" si="8"/>
        <v>5.6181109984929948E-3</v>
      </c>
    </row>
    <row r="449" spans="1:7">
      <c r="A449">
        <v>10</v>
      </c>
      <c r="B449">
        <v>-169.2</v>
      </c>
      <c r="C449">
        <v>36</v>
      </c>
      <c r="D449">
        <v>7000</v>
      </c>
      <c r="E449">
        <v>157</v>
      </c>
      <c r="F449">
        <f>[1]!wallScanTrans(B449,G437,H437,I437,L437)+J437</f>
        <v>166.96571549938366</v>
      </c>
      <c r="G449">
        <f t="shared" si="8"/>
        <v>0.63258270964748897</v>
      </c>
    </row>
    <row r="450" spans="1:7">
      <c r="A450">
        <v>11</v>
      </c>
      <c r="B450">
        <v>-169.26</v>
      </c>
      <c r="C450">
        <v>37</v>
      </c>
      <c r="D450">
        <v>7000</v>
      </c>
      <c r="E450">
        <v>152</v>
      </c>
      <c r="F450">
        <f>[1]!wallScanTrans(B450,G437,H437,I437,L437)+J437</f>
        <v>166.96571549938366</v>
      </c>
      <c r="G450">
        <f t="shared" si="8"/>
        <v>1.4735042132137657</v>
      </c>
    </row>
    <row r="451" spans="1:7">
      <c r="A451">
        <v>12</v>
      </c>
      <c r="B451">
        <v>-169.32499999999999</v>
      </c>
      <c r="C451">
        <v>37</v>
      </c>
      <c r="D451">
        <v>7000</v>
      </c>
      <c r="E451">
        <v>165</v>
      </c>
      <c r="F451">
        <f>[1]!wallScanTrans(B451,G437,H437,I437,L437)+J437</f>
        <v>165.5992507282896</v>
      </c>
      <c r="G451">
        <f t="shared" si="8"/>
        <v>2.1763723354886128E-3</v>
      </c>
    </row>
    <row r="452" spans="1:7">
      <c r="A452">
        <v>13</v>
      </c>
      <c r="B452">
        <v>-169.39500000000001</v>
      </c>
      <c r="C452">
        <v>37</v>
      </c>
      <c r="D452">
        <v>7000</v>
      </c>
      <c r="E452">
        <v>174</v>
      </c>
      <c r="F452">
        <f>[1]!wallScanTrans(B452,G437,H437,I437,L437)+J437</f>
        <v>157.94708844552687</v>
      </c>
      <c r="G452">
        <f t="shared" si="8"/>
        <v>1.4810113182513609</v>
      </c>
    </row>
    <row r="453" spans="1:7">
      <c r="A453">
        <v>14</v>
      </c>
      <c r="B453">
        <v>-169.45500000000001</v>
      </c>
      <c r="C453">
        <v>37</v>
      </c>
      <c r="D453">
        <v>7000</v>
      </c>
      <c r="E453">
        <v>143</v>
      </c>
      <c r="F453">
        <f>[1]!wallScanTrans(B453,G437,H437,I437,L437)+J437</f>
        <v>146.03301900291359</v>
      </c>
      <c r="G453">
        <f t="shared" si="8"/>
        <v>6.4330099804440211E-2</v>
      </c>
    </row>
    <row r="454" spans="1:7">
      <c r="A454">
        <v>15</v>
      </c>
      <c r="B454">
        <v>-169.52500000000001</v>
      </c>
      <c r="C454">
        <v>37</v>
      </c>
      <c r="D454">
        <v>7000</v>
      </c>
      <c r="E454">
        <v>122</v>
      </c>
      <c r="F454">
        <f>[1]!wallScanTrans(B454,G437,H437,I437,L437)+J437</f>
        <v>125.88568591958068</v>
      </c>
      <c r="G454">
        <f t="shared" si="8"/>
        <v>0.12375864807891443</v>
      </c>
    </row>
    <row r="455" spans="1:7">
      <c r="A455">
        <v>16</v>
      </c>
      <c r="B455">
        <v>-169.58500000000001</v>
      </c>
      <c r="C455">
        <v>37</v>
      </c>
      <c r="D455">
        <v>7000</v>
      </c>
      <c r="E455">
        <v>100</v>
      </c>
      <c r="F455">
        <f>[1]!wallScanTrans(B455,G437,H437,I437,L437)+J437</f>
        <v>104.4325527451925</v>
      </c>
      <c r="G455">
        <f t="shared" si="8"/>
        <v>0.19647523838913528</v>
      </c>
    </row>
    <row r="456" spans="1:7">
      <c r="A456">
        <v>17</v>
      </c>
      <c r="B456">
        <v>-169.655</v>
      </c>
      <c r="C456">
        <v>37</v>
      </c>
      <c r="D456">
        <v>7000</v>
      </c>
      <c r="E456">
        <v>89</v>
      </c>
      <c r="F456">
        <f>[1]!wallScanTrans(B456,G437,H437,I437,L437)+J437</f>
        <v>84.13221515144204</v>
      </c>
      <c r="G456">
        <f t="shared" si="8"/>
        <v>0.26623965541404992</v>
      </c>
    </row>
    <row r="457" spans="1:7">
      <c r="A457">
        <v>18</v>
      </c>
      <c r="B457">
        <v>-169.72</v>
      </c>
      <c r="C457">
        <v>37</v>
      </c>
      <c r="D457">
        <v>7000</v>
      </c>
      <c r="E457">
        <v>72</v>
      </c>
      <c r="F457">
        <f>[1]!wallScanTrans(B457,G437,H437,I437,L437)+J437</f>
        <v>71.306359021805648</v>
      </c>
      <c r="G457">
        <f t="shared" si="8"/>
        <v>6.6824695365335848E-3</v>
      </c>
    </row>
    <row r="458" spans="1:7">
      <c r="A458">
        <v>19</v>
      </c>
      <c r="B458">
        <v>-169.78</v>
      </c>
      <c r="C458">
        <v>36</v>
      </c>
      <c r="D458">
        <v>7000</v>
      </c>
      <c r="E458">
        <v>66</v>
      </c>
      <c r="F458">
        <f>[1]!wallScanTrans(B458,G437,H437,I437,L437)+J437</f>
        <v>64.616216056223138</v>
      </c>
      <c r="G458">
        <f t="shared" si="8"/>
        <v>2.9013000046282517E-2</v>
      </c>
    </row>
    <row r="459" spans="1:7">
      <c r="A459">
        <v>20</v>
      </c>
      <c r="B459">
        <v>-169.85</v>
      </c>
      <c r="C459">
        <v>36</v>
      </c>
      <c r="D459">
        <v>7000</v>
      </c>
      <c r="E459">
        <v>49</v>
      </c>
      <c r="F459">
        <f>[1]!wallScanTrans(B459,G437,H437,I437,L437)+J437</f>
        <v>62.816113010405054</v>
      </c>
      <c r="G459">
        <f t="shared" si="8"/>
        <v>3.8956118105364039</v>
      </c>
    </row>
    <row r="460" spans="1:7">
      <c r="A460">
        <v>21</v>
      </c>
      <c r="B460">
        <v>-169.91499999999999</v>
      </c>
      <c r="C460">
        <v>37</v>
      </c>
      <c r="D460">
        <v>7000</v>
      </c>
      <c r="E460">
        <v>55</v>
      </c>
      <c r="F460">
        <f>[1]!wallScanTrans(B460,G437,H437,I437,L437)+J437</f>
        <v>62.816113010405054</v>
      </c>
      <c r="G460">
        <f t="shared" si="8"/>
        <v>1.1107567743895119</v>
      </c>
    </row>
    <row r="461" spans="1:7">
      <c r="A461">
        <v>22</v>
      </c>
      <c r="B461">
        <v>-169.97499999999999</v>
      </c>
      <c r="C461">
        <v>37</v>
      </c>
      <c r="D461">
        <v>7000</v>
      </c>
      <c r="E461">
        <v>66</v>
      </c>
      <c r="F461">
        <f>[1]!wallScanTrans(B461,G437,H437,I437,L437)+J437</f>
        <v>62.816113010405054</v>
      </c>
      <c r="G461">
        <f t="shared" si="8"/>
        <v>0.15359297518957526</v>
      </c>
    </row>
    <row r="462" spans="1:7">
      <c r="A462">
        <v>23</v>
      </c>
      <c r="B462">
        <v>-170.035</v>
      </c>
      <c r="C462">
        <v>36</v>
      </c>
      <c r="D462">
        <v>7000</v>
      </c>
      <c r="E462">
        <v>64</v>
      </c>
      <c r="F462">
        <f>[1]!wallScanTrans(B462,G437,H437,I437,L437)+J437</f>
        <v>62.816113010405054</v>
      </c>
      <c r="G462">
        <f t="shared" si="8"/>
        <v>2.1899818814565361E-2</v>
      </c>
    </row>
    <row r="463" spans="1:7">
      <c r="A463">
        <v>24</v>
      </c>
      <c r="B463">
        <v>-170.10499999999999</v>
      </c>
      <c r="C463">
        <v>37</v>
      </c>
      <c r="D463">
        <v>7000</v>
      </c>
      <c r="E463">
        <v>70</v>
      </c>
      <c r="F463">
        <f>[1]!wallScanTrans(B463,G437,H437,I437,L437)+J437</f>
        <v>62.816113010405054</v>
      </c>
      <c r="G463">
        <f t="shared" si="8"/>
        <v>0.73726046113245047</v>
      </c>
    </row>
    <row r="464" spans="1:7">
      <c r="A464">
        <v>25</v>
      </c>
      <c r="B464">
        <v>-170.17500000000001</v>
      </c>
      <c r="C464">
        <v>36</v>
      </c>
      <c r="D464">
        <v>7000</v>
      </c>
      <c r="E464">
        <v>65</v>
      </c>
      <c r="F464">
        <f>[1]!wallScanTrans(B464,G437,H437,I437,L437)+J437</f>
        <v>62.816113010405054</v>
      </c>
      <c r="G464">
        <f t="shared" si="8"/>
        <v>7.3374805897262682E-2</v>
      </c>
    </row>
    <row r="465" spans="1:7">
      <c r="A465">
        <v>26</v>
      </c>
      <c r="B465">
        <v>-170.24</v>
      </c>
      <c r="C465">
        <v>37</v>
      </c>
      <c r="D465">
        <v>7000</v>
      </c>
      <c r="E465">
        <v>68</v>
      </c>
      <c r="F465">
        <f>[1]!wallScanTrans(B465,G437,H437,I437,L437)+J437</f>
        <v>62.816113010405054</v>
      </c>
      <c r="G465">
        <f t="shared" si="8"/>
        <v>0.39518653413076105</v>
      </c>
    </row>
    <row r="466" spans="1:7">
      <c r="A466">
        <v>27</v>
      </c>
      <c r="B466">
        <v>-170.30500000000001</v>
      </c>
      <c r="C466">
        <v>36</v>
      </c>
      <c r="D466">
        <v>7000</v>
      </c>
      <c r="E466">
        <v>69</v>
      </c>
      <c r="F466">
        <f>[1]!wallScanTrans(B466,G437,H437,I437,L437)+J437</f>
        <v>62.816113010405054</v>
      </c>
      <c r="G466">
        <f t="shared" si="8"/>
        <v>0.55420954058089333</v>
      </c>
    </row>
    <row r="467" spans="1:7">
      <c r="A467">
        <v>28</v>
      </c>
      <c r="B467">
        <v>-170.37</v>
      </c>
      <c r="C467">
        <v>38</v>
      </c>
      <c r="D467">
        <v>7000</v>
      </c>
      <c r="E467">
        <v>73</v>
      </c>
      <c r="F467">
        <f>[1]!wallScanTrans(B467,G437,H437,I437,L437)+J437</f>
        <v>62.816113010405054</v>
      </c>
      <c r="G467">
        <f t="shared" si="8"/>
        <v>1.4207062221485096</v>
      </c>
    </row>
    <row r="468" spans="1:7">
      <c r="A468">
        <v>29</v>
      </c>
      <c r="B468">
        <v>-170.42500000000001</v>
      </c>
      <c r="C468">
        <v>37</v>
      </c>
      <c r="D468">
        <v>7000</v>
      </c>
      <c r="E468">
        <v>57</v>
      </c>
      <c r="F468">
        <f>[1]!wallScanTrans(B468,G437,H437,I437,L437)+J437</f>
        <v>62.816113010405054</v>
      </c>
      <c r="G468">
        <f t="shared" si="8"/>
        <v>0.59345913245268322</v>
      </c>
    </row>
    <row r="469" spans="1:7">
      <c r="A469">
        <v>30</v>
      </c>
      <c r="B469">
        <v>-170.495</v>
      </c>
      <c r="C469">
        <v>37</v>
      </c>
      <c r="D469">
        <v>7000</v>
      </c>
      <c r="E469">
        <v>61</v>
      </c>
      <c r="F469">
        <f>[1]!wallScanTrans(B469,G437,H437,I437,L437)+J437</f>
        <v>62.816113010405054</v>
      </c>
      <c r="G469">
        <f t="shared" si="8"/>
        <v>5.4069942074795221E-2</v>
      </c>
    </row>
    <row r="470" spans="1:7">
      <c r="A470">
        <v>31</v>
      </c>
      <c r="B470">
        <v>-170.55500000000001</v>
      </c>
      <c r="C470">
        <v>36</v>
      </c>
      <c r="D470">
        <v>7000</v>
      </c>
      <c r="E470">
        <v>57</v>
      </c>
      <c r="F470">
        <f>[1]!wallScanTrans(B470,G437,H437,I437,L437)+J437</f>
        <v>62.816113010405054</v>
      </c>
      <c r="G470">
        <f t="shared" si="8"/>
        <v>0.59345913245268322</v>
      </c>
    </row>
    <row r="471" spans="1:7">
      <c r="A471">
        <v>32</v>
      </c>
      <c r="B471">
        <v>-170.63</v>
      </c>
      <c r="C471">
        <v>37</v>
      </c>
      <c r="D471">
        <v>7000</v>
      </c>
      <c r="E471">
        <v>56</v>
      </c>
      <c r="F471">
        <f>[1]!wallScanTrans(B471,G437,H437,I437,L437)+J437</f>
        <v>62.816113010405054</v>
      </c>
      <c r="G471">
        <f t="shared" si="8"/>
        <v>0.82963208161809021</v>
      </c>
    </row>
    <row r="472" spans="1:7">
      <c r="A472">
        <v>33</v>
      </c>
      <c r="B472">
        <v>-170.69499999999999</v>
      </c>
      <c r="C472">
        <v>36</v>
      </c>
      <c r="D472">
        <v>7000</v>
      </c>
      <c r="E472">
        <v>82</v>
      </c>
      <c r="F472">
        <f>[1]!wallScanTrans(B472,G437,H437,I437,L437)+J437</f>
        <v>62.816113010405054</v>
      </c>
      <c r="G472">
        <f t="shared" si="8"/>
        <v>4.488067317433539</v>
      </c>
    </row>
    <row r="473" spans="1:7">
      <c r="A473" t="s">
        <v>0</v>
      </c>
    </row>
    <row r="474" spans="1:7">
      <c r="A474" t="s">
        <v>0</v>
      </c>
    </row>
    <row r="475" spans="1:7">
      <c r="A475" t="s">
        <v>0</v>
      </c>
    </row>
    <row r="476" spans="1:7">
      <c r="A476" t="s">
        <v>0</v>
      </c>
    </row>
    <row r="477" spans="1:7">
      <c r="A477" t="s">
        <v>96</v>
      </c>
    </row>
    <row r="478" spans="1:7">
      <c r="A478" t="s">
        <v>2</v>
      </c>
    </row>
    <row r="479" spans="1:7">
      <c r="A479" t="s">
        <v>3</v>
      </c>
    </row>
    <row r="480" spans="1:7">
      <c r="A480" t="s">
        <v>4</v>
      </c>
    </row>
    <row r="481" spans="1:12">
      <c r="A481" t="s">
        <v>5</v>
      </c>
    </row>
    <row r="482" spans="1:12">
      <c r="A482" t="s">
        <v>6</v>
      </c>
    </row>
    <row r="483" spans="1:12">
      <c r="A483" t="s">
        <v>13</v>
      </c>
    </row>
    <row r="484" spans="1:12">
      <c r="A484" t="s">
        <v>97</v>
      </c>
    </row>
    <row r="485" spans="1:12">
      <c r="A485" t="s">
        <v>9</v>
      </c>
    </row>
    <row r="486" spans="1:12">
      <c r="A486" t="s">
        <v>10</v>
      </c>
      <c r="G486" t="s">
        <v>85</v>
      </c>
      <c r="H486" t="s">
        <v>86</v>
      </c>
      <c r="I486" t="s">
        <v>87</v>
      </c>
      <c r="J486" t="s">
        <v>88</v>
      </c>
      <c r="L486" t="s">
        <v>89</v>
      </c>
    </row>
    <row r="487" spans="1:12">
      <c r="A487" t="s">
        <v>11</v>
      </c>
      <c r="G487">
        <v>96.524085297394052</v>
      </c>
      <c r="H487">
        <v>-168.93670255629834</v>
      </c>
      <c r="I487">
        <v>0.41643910447348209</v>
      </c>
      <c r="J487">
        <v>63.977275279872615</v>
      </c>
      <c r="L487">
        <v>90</v>
      </c>
    </row>
    <row r="488" spans="1:12">
      <c r="A488" t="s">
        <v>0</v>
      </c>
    </row>
    <row r="489" spans="1:12">
      <c r="A489" t="s">
        <v>56</v>
      </c>
      <c r="B489" t="s">
        <v>48</v>
      </c>
      <c r="C489" t="s">
        <v>38</v>
      </c>
      <c r="D489" t="s">
        <v>55</v>
      </c>
      <c r="E489" t="s">
        <v>54</v>
      </c>
      <c r="F489" t="s">
        <v>90</v>
      </c>
      <c r="G489" t="s">
        <v>91</v>
      </c>
      <c r="H489" t="s">
        <v>92</v>
      </c>
    </row>
    <row r="490" spans="1:12">
      <c r="A490">
        <v>1</v>
      </c>
      <c r="B490">
        <v>-168.18</v>
      </c>
      <c r="C490">
        <v>37</v>
      </c>
      <c r="D490">
        <v>7000</v>
      </c>
      <c r="E490">
        <v>165</v>
      </c>
      <c r="F490">
        <f>[1]!wallScanTrans(B490,G487,H487,I487,L487)+J487</f>
        <v>160.50136057726667</v>
      </c>
      <c r="G490">
        <f>(F490-E490)^2/E490</f>
        <v>0.12265307064103334</v>
      </c>
      <c r="H490">
        <f>SUM(G490:G522)/(COUNT(G490:G522)-4)</f>
        <v>0.93224940665814249</v>
      </c>
    </row>
    <row r="491" spans="1:12">
      <c r="A491">
        <v>2</v>
      </c>
      <c r="B491">
        <v>-168.25</v>
      </c>
      <c r="C491">
        <v>37</v>
      </c>
      <c r="D491">
        <v>7000</v>
      </c>
      <c r="E491">
        <v>156</v>
      </c>
      <c r="F491">
        <f>[1]!wallScanTrans(B491,G487,H487,I487,L487)+J487</f>
        <v>160.50136057726667</v>
      </c>
      <c r="G491">
        <f t="shared" ref="G491:G522" si="9">(F491-E491)^2/E491</f>
        <v>0.12988619901647755</v>
      </c>
    </row>
    <row r="492" spans="1:12">
      <c r="A492">
        <v>3</v>
      </c>
      <c r="B492">
        <v>-168.315</v>
      </c>
      <c r="C492">
        <v>37</v>
      </c>
      <c r="D492">
        <v>7000</v>
      </c>
      <c r="E492">
        <v>154</v>
      </c>
      <c r="F492">
        <f>[1]!wallScanTrans(B492,G487,H487,I487,L487)+J487</f>
        <v>160.50136057726667</v>
      </c>
      <c r="G492">
        <f t="shared" si="9"/>
        <v>0.27446551529634522</v>
      </c>
    </row>
    <row r="493" spans="1:12">
      <c r="A493">
        <v>4</v>
      </c>
      <c r="B493">
        <v>-168.38499999999999</v>
      </c>
      <c r="C493">
        <v>37</v>
      </c>
      <c r="D493">
        <v>7000</v>
      </c>
      <c r="E493">
        <v>178</v>
      </c>
      <c r="F493">
        <f>[1]!wallScanTrans(B493,G487,H487,I487,L487)+J487</f>
        <v>160.50136057726667</v>
      </c>
      <c r="G493">
        <f t="shared" si="9"/>
        <v>1.7202380991395347</v>
      </c>
    </row>
    <row r="494" spans="1:12">
      <c r="A494">
        <v>5</v>
      </c>
      <c r="B494">
        <v>-168.45</v>
      </c>
      <c r="C494">
        <v>37</v>
      </c>
      <c r="D494">
        <v>7000</v>
      </c>
      <c r="E494">
        <v>163</v>
      </c>
      <c r="F494">
        <f>[1]!wallScanTrans(B494,G487,H487,I487,L487)+J487</f>
        <v>160.50136057726667</v>
      </c>
      <c r="G494">
        <f t="shared" si="9"/>
        <v>3.8301834140105316E-2</v>
      </c>
    </row>
    <row r="495" spans="1:12">
      <c r="A495">
        <v>6</v>
      </c>
      <c r="B495">
        <v>-168.51</v>
      </c>
      <c r="C495">
        <v>36</v>
      </c>
      <c r="D495">
        <v>7000</v>
      </c>
      <c r="E495">
        <v>178</v>
      </c>
      <c r="F495">
        <f>[1]!wallScanTrans(B495,G487,H487,I487,L487)+J487</f>
        <v>160.50136057726667</v>
      </c>
      <c r="G495">
        <f t="shared" si="9"/>
        <v>1.7202380991395347</v>
      </c>
    </row>
    <row r="496" spans="1:12">
      <c r="A496">
        <v>7</v>
      </c>
      <c r="B496">
        <v>-168.58</v>
      </c>
      <c r="C496">
        <v>37</v>
      </c>
      <c r="D496">
        <v>7000</v>
      </c>
      <c r="E496">
        <v>150</v>
      </c>
      <c r="F496">
        <f>[1]!wallScanTrans(B496,G487,H487,I487,L487)+J487</f>
        <v>160.50136057726667</v>
      </c>
      <c r="G496">
        <f t="shared" si="9"/>
        <v>0.73519049315846996</v>
      </c>
    </row>
    <row r="497" spans="1:7">
      <c r="A497">
        <v>8</v>
      </c>
      <c r="B497">
        <v>-168.64500000000001</v>
      </c>
      <c r="C497">
        <v>38</v>
      </c>
      <c r="D497">
        <v>7000</v>
      </c>
      <c r="E497">
        <v>169</v>
      </c>
      <c r="F497">
        <f>[1]!wallScanTrans(B497,G487,H487,I487,L487)+J487</f>
        <v>160.49710732245163</v>
      </c>
      <c r="G497">
        <f t="shared" si="9"/>
        <v>0.42780582181009325</v>
      </c>
    </row>
    <row r="498" spans="1:7">
      <c r="A498">
        <v>9</v>
      </c>
      <c r="B498">
        <v>-168.70500000000001</v>
      </c>
      <c r="C498">
        <v>37</v>
      </c>
      <c r="D498">
        <v>7000</v>
      </c>
      <c r="E498">
        <v>145</v>
      </c>
      <c r="F498">
        <f>[1]!wallScanTrans(B498,G487,H487,I487,L487)+J487</f>
        <v>158.30876327614195</v>
      </c>
      <c r="G498">
        <f t="shared" si="9"/>
        <v>1.2215391720026516</v>
      </c>
    </row>
    <row r="499" spans="1:7">
      <c r="A499">
        <v>10</v>
      </c>
      <c r="B499">
        <v>-168.77500000000001</v>
      </c>
      <c r="C499">
        <v>35</v>
      </c>
      <c r="D499">
        <v>7000</v>
      </c>
      <c r="E499">
        <v>135</v>
      </c>
      <c r="F499">
        <f>[1]!wallScanTrans(B499,G487,H487,I487,L487)+J487</f>
        <v>150.69075785326484</v>
      </c>
      <c r="G499">
        <f t="shared" si="9"/>
        <v>1.8237028297021651</v>
      </c>
    </row>
    <row r="500" spans="1:7">
      <c r="A500">
        <v>11</v>
      </c>
      <c r="B500">
        <v>-168.82499999999999</v>
      </c>
      <c r="C500">
        <v>36</v>
      </c>
      <c r="D500">
        <v>7000</v>
      </c>
      <c r="E500">
        <v>132</v>
      </c>
      <c r="F500">
        <f>[1]!wallScanTrans(B500,G487,H487,I487,L487)+J487</f>
        <v>141.90980626405894</v>
      </c>
      <c r="G500">
        <f t="shared" si="9"/>
        <v>0.74397166811501414</v>
      </c>
    </row>
    <row r="501" spans="1:7">
      <c r="A501">
        <v>12</v>
      </c>
      <c r="B501">
        <v>-168.9</v>
      </c>
      <c r="C501">
        <v>37</v>
      </c>
      <c r="D501">
        <v>7000</v>
      </c>
      <c r="E501">
        <v>142</v>
      </c>
      <c r="F501">
        <f>[1]!wallScanTrans(B501,G487,H487,I487,L487)+J487</f>
        <v>123.52038021727768</v>
      </c>
      <c r="G501">
        <f t="shared" si="9"/>
        <v>2.4049038543238188</v>
      </c>
    </row>
    <row r="502" spans="1:7">
      <c r="A502">
        <v>13</v>
      </c>
      <c r="B502">
        <v>-168.97</v>
      </c>
      <c r="C502">
        <v>36</v>
      </c>
      <c r="D502">
        <v>7000</v>
      </c>
      <c r="E502">
        <v>113</v>
      </c>
      <c r="F502">
        <f>[1]!wallScanTrans(B502,G487,H487,I487,L487)+J487</f>
        <v>101.94175967890651</v>
      </c>
      <c r="G502">
        <f t="shared" si="9"/>
        <v>1.0821653008766188</v>
      </c>
    </row>
    <row r="503" spans="1:7">
      <c r="A503">
        <v>14</v>
      </c>
      <c r="B503">
        <v>-169.03</v>
      </c>
      <c r="C503">
        <v>37</v>
      </c>
      <c r="D503">
        <v>7000</v>
      </c>
      <c r="E503">
        <v>88</v>
      </c>
      <c r="F503">
        <f>[1]!wallScanTrans(B503,G487,H487,I487,L487)+J487</f>
        <v>86.501862195737175</v>
      </c>
      <c r="G503">
        <f t="shared" si="9"/>
        <v>2.5504737279107258E-2</v>
      </c>
    </row>
    <row r="504" spans="1:7">
      <c r="A504">
        <v>15</v>
      </c>
      <c r="B504">
        <v>-169.1</v>
      </c>
      <c r="C504">
        <v>37</v>
      </c>
      <c r="D504">
        <v>7000</v>
      </c>
      <c r="E504">
        <v>66</v>
      </c>
      <c r="F504">
        <f>[1]!wallScanTrans(B504,G487,H487,I487,L487)+J487</f>
        <v>73.55358583422489</v>
      </c>
      <c r="G504">
        <f t="shared" si="9"/>
        <v>0.86449483265155957</v>
      </c>
    </row>
    <row r="505" spans="1:7">
      <c r="A505">
        <v>16</v>
      </c>
      <c r="B505">
        <v>-169.16</v>
      </c>
      <c r="C505">
        <v>37</v>
      </c>
      <c r="D505">
        <v>7000</v>
      </c>
      <c r="E505">
        <v>56</v>
      </c>
      <c r="F505">
        <f>[1]!wallScanTrans(B505,G487,H487,I487,L487)+J487</f>
        <v>66.796438126227272</v>
      </c>
      <c r="G505">
        <f t="shared" si="9"/>
        <v>2.0814835038116759</v>
      </c>
    </row>
    <row r="506" spans="1:7">
      <c r="A506">
        <v>17</v>
      </c>
      <c r="B506">
        <v>-169.215</v>
      </c>
      <c r="C506">
        <v>37</v>
      </c>
      <c r="D506">
        <v>7000</v>
      </c>
      <c r="E506">
        <v>68</v>
      </c>
      <c r="F506">
        <f>[1]!wallScanTrans(B506,G487,H487,I487,L487)+J487</f>
        <v>64.122795825175871</v>
      </c>
      <c r="G506">
        <f t="shared" si="9"/>
        <v>0.22106929725402436</v>
      </c>
    </row>
    <row r="507" spans="1:7">
      <c r="A507">
        <v>18</v>
      </c>
      <c r="B507">
        <v>-169.29</v>
      </c>
      <c r="C507">
        <v>37</v>
      </c>
      <c r="D507">
        <v>7000</v>
      </c>
      <c r="E507">
        <v>74</v>
      </c>
      <c r="F507">
        <f>[1]!wallScanTrans(B507,G487,H487,I487,L487)+J487</f>
        <v>63.977275279872615</v>
      </c>
      <c r="G507">
        <f t="shared" si="9"/>
        <v>1.3575001461547647</v>
      </c>
    </row>
    <row r="508" spans="1:7">
      <c r="A508">
        <v>19</v>
      </c>
      <c r="B508">
        <v>-169.36</v>
      </c>
      <c r="C508">
        <v>38</v>
      </c>
      <c r="D508">
        <v>7000</v>
      </c>
      <c r="E508">
        <v>60</v>
      </c>
      <c r="F508">
        <f>[1]!wallScanTrans(B508,G487,H487,I487,L487)+J487</f>
        <v>63.977275279872615</v>
      </c>
      <c r="G508">
        <f t="shared" si="9"/>
        <v>0.26364531086476306</v>
      </c>
    </row>
    <row r="509" spans="1:7">
      <c r="A509">
        <v>20</v>
      </c>
      <c r="B509">
        <v>-169.42</v>
      </c>
      <c r="C509">
        <v>37</v>
      </c>
      <c r="D509">
        <v>7000</v>
      </c>
      <c r="E509">
        <v>68</v>
      </c>
      <c r="F509">
        <f>[1]!wallScanTrans(B509,G487,H487,I487,L487)+J487</f>
        <v>63.977275279872615</v>
      </c>
      <c r="G509">
        <f t="shared" si="9"/>
        <v>0.23797520844005812</v>
      </c>
    </row>
    <row r="510" spans="1:7">
      <c r="A510">
        <v>21</v>
      </c>
      <c r="B510">
        <v>-169.48500000000001</v>
      </c>
      <c r="C510">
        <v>37</v>
      </c>
      <c r="D510">
        <v>7000</v>
      </c>
      <c r="E510">
        <v>79</v>
      </c>
      <c r="F510">
        <f>[1]!wallScanTrans(B510,G487,H487,I487,L487)+J487</f>
        <v>63.977275279872615</v>
      </c>
      <c r="G510">
        <f t="shared" si="9"/>
        <v>2.8567374432497017</v>
      </c>
    </row>
    <row r="511" spans="1:7">
      <c r="A511">
        <v>22</v>
      </c>
      <c r="B511">
        <v>-169.55500000000001</v>
      </c>
      <c r="C511">
        <v>37</v>
      </c>
      <c r="D511">
        <v>7000</v>
      </c>
      <c r="E511">
        <v>67</v>
      </c>
      <c r="F511">
        <f>[1]!wallScanTrans(B511,G487,H487,I487,L487)+J487</f>
        <v>63.977275279872615</v>
      </c>
      <c r="G511">
        <f t="shared" si="9"/>
        <v>0.13637111542789823</v>
      </c>
    </row>
    <row r="512" spans="1:7">
      <c r="A512">
        <v>23</v>
      </c>
      <c r="B512">
        <v>-169.61500000000001</v>
      </c>
      <c r="C512">
        <v>37</v>
      </c>
      <c r="D512">
        <v>7000</v>
      </c>
      <c r="E512">
        <v>71</v>
      </c>
      <c r="F512">
        <f>[1]!wallScanTrans(B512,G487,H487,I487,L487)+J487</f>
        <v>63.977275279872615</v>
      </c>
      <c r="G512">
        <f t="shared" si="9"/>
        <v>0.69462904922096147</v>
      </c>
    </row>
    <row r="513" spans="1:7">
      <c r="A513">
        <v>24</v>
      </c>
      <c r="B513">
        <v>-169.68</v>
      </c>
      <c r="C513">
        <v>37</v>
      </c>
      <c r="D513">
        <v>7000</v>
      </c>
      <c r="E513">
        <v>73</v>
      </c>
      <c r="F513">
        <f>[1]!wallScanTrans(B513,G487,H487,I487,L487)+J487</f>
        <v>63.977275279872615</v>
      </c>
      <c r="G513">
        <f t="shared" si="9"/>
        <v>1.1151994708931208</v>
      </c>
    </row>
    <row r="514" spans="1:7">
      <c r="A514">
        <v>25</v>
      </c>
      <c r="B514">
        <v>-169.75</v>
      </c>
      <c r="C514">
        <v>36</v>
      </c>
      <c r="D514">
        <v>7000</v>
      </c>
      <c r="E514">
        <v>55</v>
      </c>
      <c r="F514">
        <f>[1]!wallScanTrans(B514,G487,H487,I487,L487)+J487</f>
        <v>63.977275279872615</v>
      </c>
      <c r="G514">
        <f t="shared" si="9"/>
        <v>1.4652994809202169</v>
      </c>
    </row>
    <row r="515" spans="1:7">
      <c r="A515">
        <v>26</v>
      </c>
      <c r="B515">
        <v>-169.81</v>
      </c>
      <c r="C515">
        <v>37</v>
      </c>
      <c r="D515">
        <v>7000</v>
      </c>
      <c r="E515">
        <v>59</v>
      </c>
      <c r="F515">
        <f>[1]!wallScanTrans(B515,G487,H487,I487,L487)+J487</f>
        <v>63.977275279872615</v>
      </c>
      <c r="G515">
        <f t="shared" si="9"/>
        <v>0.41988591884120363</v>
      </c>
    </row>
    <row r="516" spans="1:7">
      <c r="A516">
        <v>27</v>
      </c>
      <c r="B516">
        <v>-169.87</v>
      </c>
      <c r="C516">
        <v>37</v>
      </c>
      <c r="D516">
        <v>7000</v>
      </c>
      <c r="E516">
        <v>66</v>
      </c>
      <c r="F516">
        <f>[1]!wallScanTrans(B516,G487,H487,I487,L487)+J487</f>
        <v>63.977275279872615</v>
      </c>
      <c r="G516">
        <f t="shared" si="9"/>
        <v>6.1991140809309238E-2</v>
      </c>
    </row>
    <row r="517" spans="1:7">
      <c r="A517">
        <v>28</v>
      </c>
      <c r="B517">
        <v>-169.94</v>
      </c>
      <c r="C517">
        <v>37</v>
      </c>
      <c r="D517">
        <v>7000</v>
      </c>
      <c r="E517">
        <v>56</v>
      </c>
      <c r="F517">
        <f>[1]!wallScanTrans(B517,G487,H487,I487,L487)+J487</f>
        <v>63.977275279872615</v>
      </c>
      <c r="G517">
        <f t="shared" si="9"/>
        <v>1.1363735873369054</v>
      </c>
    </row>
    <row r="518" spans="1:7">
      <c r="A518">
        <v>29</v>
      </c>
      <c r="B518">
        <v>-170.01</v>
      </c>
      <c r="C518">
        <v>37</v>
      </c>
      <c r="D518">
        <v>7000</v>
      </c>
      <c r="E518">
        <v>70</v>
      </c>
      <c r="F518">
        <f>[1]!wallScanTrans(B518,G487,H487,I487,L487)+J487</f>
        <v>63.977275279872615</v>
      </c>
      <c r="G518">
        <f t="shared" si="9"/>
        <v>0.51818875792047847</v>
      </c>
    </row>
    <row r="519" spans="1:7">
      <c r="A519">
        <v>30</v>
      </c>
      <c r="B519">
        <v>-170.06</v>
      </c>
      <c r="C519">
        <v>38</v>
      </c>
      <c r="D519">
        <v>7000</v>
      </c>
      <c r="E519">
        <v>64</v>
      </c>
      <c r="F519">
        <f>[1]!wallScanTrans(B519,G487,H487,I487,L487)+J487</f>
        <v>63.977275279872615</v>
      </c>
      <c r="G519">
        <f t="shared" si="9"/>
        <v>8.0689516385624717E-6</v>
      </c>
    </row>
    <row r="520" spans="1:7">
      <c r="A520">
        <v>31</v>
      </c>
      <c r="B520">
        <v>-170.14</v>
      </c>
      <c r="C520">
        <v>36</v>
      </c>
      <c r="D520">
        <v>7000</v>
      </c>
      <c r="E520">
        <v>65</v>
      </c>
      <c r="F520">
        <f>[1]!wallScanTrans(B520,G487,H487,I487,L487)+J487</f>
        <v>63.977275279872615</v>
      </c>
      <c r="G520">
        <f t="shared" si="9"/>
        <v>1.6091782356302139E-2</v>
      </c>
    </row>
    <row r="521" spans="1:7">
      <c r="A521">
        <v>32</v>
      </c>
      <c r="B521">
        <v>-170.20500000000001</v>
      </c>
      <c r="C521">
        <v>37</v>
      </c>
      <c r="D521">
        <v>7000</v>
      </c>
      <c r="E521">
        <v>57</v>
      </c>
      <c r="F521">
        <f>[1]!wallScanTrans(B521,G487,H487,I487,L487)+J487</f>
        <v>63.977275279872615</v>
      </c>
      <c r="G521">
        <f t="shared" si="9"/>
        <v>0.8540766724758152</v>
      </c>
    </row>
    <row r="522" spans="1:7">
      <c r="A522">
        <v>33</v>
      </c>
      <c r="B522">
        <v>-170.26499999999999</v>
      </c>
      <c r="C522">
        <v>38</v>
      </c>
      <c r="D522">
        <v>7000</v>
      </c>
      <c r="E522">
        <v>60</v>
      </c>
      <c r="F522">
        <f>[1]!wallScanTrans(B522,G487,H487,I487,L487)+J487</f>
        <v>63.977275279872615</v>
      </c>
      <c r="G522">
        <f t="shared" si="9"/>
        <v>0.26364531086476306</v>
      </c>
    </row>
    <row r="523" spans="1:7">
      <c r="A523" t="s">
        <v>0</v>
      </c>
    </row>
    <row r="524" spans="1:7">
      <c r="A524" t="s">
        <v>0</v>
      </c>
    </row>
    <row r="525" spans="1:7">
      <c r="A525" t="s">
        <v>0</v>
      </c>
    </row>
    <row r="526" spans="1:7">
      <c r="A526" t="s">
        <v>0</v>
      </c>
    </row>
    <row r="527" spans="1:7">
      <c r="A527" t="s">
        <v>99</v>
      </c>
    </row>
    <row r="528" spans="1:7">
      <c r="A528" t="s">
        <v>2</v>
      </c>
    </row>
    <row r="529" spans="1:12">
      <c r="A529" t="s">
        <v>3</v>
      </c>
    </row>
    <row r="530" spans="1:12">
      <c r="A530" t="s">
        <v>4</v>
      </c>
    </row>
    <row r="531" spans="1:12">
      <c r="A531" t="s">
        <v>5</v>
      </c>
    </row>
    <row r="532" spans="1:12">
      <c r="A532" t="s">
        <v>6</v>
      </c>
    </row>
    <row r="533" spans="1:12">
      <c r="A533" t="s">
        <v>13</v>
      </c>
    </row>
    <row r="534" spans="1:12">
      <c r="A534" t="s">
        <v>100</v>
      </c>
    </row>
    <row r="535" spans="1:12">
      <c r="A535" t="s">
        <v>9</v>
      </c>
    </row>
    <row r="536" spans="1:12">
      <c r="A536" t="s">
        <v>10</v>
      </c>
      <c r="G536" t="s">
        <v>85</v>
      </c>
      <c r="H536" t="s">
        <v>86</v>
      </c>
      <c r="I536" t="s">
        <v>87</v>
      </c>
      <c r="J536" t="s">
        <v>88</v>
      </c>
      <c r="L536" t="s">
        <v>89</v>
      </c>
    </row>
    <row r="537" spans="1:12">
      <c r="A537" t="s">
        <v>11</v>
      </c>
      <c r="G537">
        <v>116.71857578660106</v>
      </c>
      <c r="H537">
        <v>-168.28112068588689</v>
      </c>
      <c r="I537">
        <v>0.48395934005779895</v>
      </c>
      <c r="J537">
        <v>58.994088665442384</v>
      </c>
      <c r="L537">
        <v>90</v>
      </c>
    </row>
    <row r="538" spans="1:12">
      <c r="A538" t="s">
        <v>0</v>
      </c>
    </row>
    <row r="539" spans="1:12">
      <c r="A539" t="s">
        <v>56</v>
      </c>
      <c r="B539" t="s">
        <v>48</v>
      </c>
      <c r="C539" t="s">
        <v>38</v>
      </c>
      <c r="D539" t="s">
        <v>55</v>
      </c>
      <c r="E539" t="s">
        <v>54</v>
      </c>
      <c r="F539" t="s">
        <v>90</v>
      </c>
      <c r="G539" t="s">
        <v>91</v>
      </c>
      <c r="H539" t="s">
        <v>92</v>
      </c>
    </row>
    <row r="540" spans="1:12">
      <c r="A540">
        <v>1</v>
      </c>
      <c r="B540">
        <v>-167.405</v>
      </c>
      <c r="C540">
        <v>37</v>
      </c>
      <c r="D540">
        <v>7000</v>
      </c>
      <c r="E540">
        <v>204</v>
      </c>
      <c r="F540">
        <f>[1]!wallScanTrans(B540,G537,H537,I537,L537)+J537</f>
        <v>175.71266445204344</v>
      </c>
      <c r="G540">
        <f>(F540-E540)^2/E540</f>
        <v>3.9224183941308173</v>
      </c>
      <c r="H540">
        <f>SUM(G540:G572)/(COUNT(G540:G572)-4)</f>
        <v>1.253267412984117</v>
      </c>
    </row>
    <row r="541" spans="1:12">
      <c r="A541">
        <v>2</v>
      </c>
      <c r="B541">
        <v>-167.49</v>
      </c>
      <c r="C541">
        <v>37</v>
      </c>
      <c r="D541">
        <v>7000</v>
      </c>
      <c r="E541">
        <v>175</v>
      </c>
      <c r="F541">
        <f>[1]!wallScanTrans(B541,G537,H537,I537,L537)+J537</f>
        <v>175.71266445204344</v>
      </c>
      <c r="G541">
        <f t="shared" ref="G541:G572" si="10">(F541-E541)^2/E541</f>
        <v>2.9022321211793038E-3</v>
      </c>
    </row>
    <row r="542" spans="1:12">
      <c r="A542">
        <v>3</v>
      </c>
      <c r="B542">
        <v>-167.55</v>
      </c>
      <c r="C542">
        <v>37</v>
      </c>
      <c r="D542">
        <v>7000</v>
      </c>
      <c r="E542">
        <v>163</v>
      </c>
      <c r="F542">
        <f>[1]!wallScanTrans(B542,G537,H537,I537,L537)+J537</f>
        <v>175.71266445204344</v>
      </c>
      <c r="G542">
        <f t="shared" si="10"/>
        <v>0.99148366546165001</v>
      </c>
    </row>
    <row r="543" spans="1:12">
      <c r="A543">
        <v>4</v>
      </c>
      <c r="B543">
        <v>-167.62</v>
      </c>
      <c r="C543">
        <v>37</v>
      </c>
      <c r="D543">
        <v>7000</v>
      </c>
      <c r="E543">
        <v>169</v>
      </c>
      <c r="F543">
        <f>[1]!wallScanTrans(B543,G537,H537,I537,L537)+J537</f>
        <v>175.71266445204344</v>
      </c>
      <c r="G543">
        <f t="shared" si="10"/>
        <v>0.26662641447176139</v>
      </c>
    </row>
    <row r="544" spans="1:12">
      <c r="A544">
        <v>5</v>
      </c>
      <c r="B544">
        <v>-167.68</v>
      </c>
      <c r="C544">
        <v>37</v>
      </c>
      <c r="D544">
        <v>7000</v>
      </c>
      <c r="E544">
        <v>172</v>
      </c>
      <c r="F544">
        <f>[1]!wallScanTrans(B544,G537,H537,I537,L537)+J537</f>
        <v>175.71266445204344</v>
      </c>
      <c r="G544">
        <f t="shared" si="10"/>
        <v>8.0138821706203636E-2</v>
      </c>
    </row>
    <row r="545" spans="1:7">
      <c r="A545">
        <v>6</v>
      </c>
      <c r="B545">
        <v>-167.74</v>
      </c>
      <c r="C545">
        <v>37</v>
      </c>
      <c r="D545">
        <v>7000</v>
      </c>
      <c r="E545">
        <v>192</v>
      </c>
      <c r="F545">
        <f>[1]!wallScanTrans(B545,G537,H537,I537,L537)+J537</f>
        <v>175.71266445204344</v>
      </c>
      <c r="G545">
        <f t="shared" si="10"/>
        <v>1.381652600269424</v>
      </c>
    </row>
    <row r="546" spans="1:7">
      <c r="A546">
        <v>7</v>
      </c>
      <c r="B546">
        <v>-167.81</v>
      </c>
      <c r="C546">
        <v>37</v>
      </c>
      <c r="D546">
        <v>7000</v>
      </c>
      <c r="E546">
        <v>185</v>
      </c>
      <c r="F546">
        <f>[1]!wallScanTrans(B546,G537,H537,I537,L537)+J537</f>
        <v>175.71266445204344</v>
      </c>
      <c r="G546">
        <f t="shared" si="10"/>
        <v>0.46624108962344624</v>
      </c>
    </row>
    <row r="547" spans="1:7">
      <c r="A547">
        <v>8</v>
      </c>
      <c r="B547">
        <v>-167.87</v>
      </c>
      <c r="C547">
        <v>36</v>
      </c>
      <c r="D547">
        <v>7000</v>
      </c>
      <c r="E547">
        <v>144</v>
      </c>
      <c r="F547">
        <f>[1]!wallScanTrans(B547,G537,H537,I537,L537)+J537</f>
        <v>175.71266445204344</v>
      </c>
      <c r="G547">
        <f t="shared" si="10"/>
        <v>6.9839797683881919</v>
      </c>
    </row>
    <row r="548" spans="1:7">
      <c r="A548">
        <v>9</v>
      </c>
      <c r="B548">
        <v>-167.94499999999999</v>
      </c>
      <c r="C548">
        <v>36</v>
      </c>
      <c r="D548">
        <v>7000</v>
      </c>
      <c r="E548">
        <v>195</v>
      </c>
      <c r="F548">
        <f>[1]!wallScanTrans(B548,G537,H537,I537,L537)+J537</f>
        <v>175.69418062901792</v>
      </c>
      <c r="G548">
        <f t="shared" si="10"/>
        <v>1.9113572388973685</v>
      </c>
    </row>
    <row r="549" spans="1:7">
      <c r="A549">
        <v>10</v>
      </c>
      <c r="B549">
        <v>-168.01</v>
      </c>
      <c r="C549">
        <v>36</v>
      </c>
      <c r="D549">
        <v>7000</v>
      </c>
      <c r="E549">
        <v>186</v>
      </c>
      <c r="F549">
        <f>[1]!wallScanTrans(B549,G537,H537,I537,L537)+J537</f>
        <v>173.19416272011691</v>
      </c>
      <c r="G549">
        <f t="shared" si="10"/>
        <v>0.88166380881098716</v>
      </c>
    </row>
    <row r="550" spans="1:7">
      <c r="A550">
        <v>11</v>
      </c>
      <c r="B550">
        <v>-168.06</v>
      </c>
      <c r="C550">
        <v>36</v>
      </c>
      <c r="D550">
        <v>7000</v>
      </c>
      <c r="E550">
        <v>148</v>
      </c>
      <c r="F550">
        <f>[1]!wallScanTrans(B550,G537,H537,I537,L537)+J537</f>
        <v>168.40564024462009</v>
      </c>
      <c r="G550">
        <f t="shared" si="10"/>
        <v>2.8134469850868848</v>
      </c>
    </row>
    <row r="551" spans="1:7">
      <c r="A551">
        <v>12</v>
      </c>
      <c r="B551">
        <v>-168.14</v>
      </c>
      <c r="C551">
        <v>37</v>
      </c>
      <c r="D551">
        <v>7000</v>
      </c>
      <c r="E551">
        <v>157</v>
      </c>
      <c r="F551">
        <f>[1]!wallScanTrans(B551,G537,H537,I537,L537)+J537</f>
        <v>155.56131028836094</v>
      </c>
      <c r="G551">
        <f t="shared" si="10"/>
        <v>1.3183618384560976E-2</v>
      </c>
    </row>
    <row r="552" spans="1:7">
      <c r="A552">
        <v>13</v>
      </c>
      <c r="B552">
        <v>-168.20500000000001</v>
      </c>
      <c r="C552">
        <v>36</v>
      </c>
      <c r="D552">
        <v>7000</v>
      </c>
      <c r="E552">
        <v>160</v>
      </c>
      <c r="F552">
        <f>[1]!wallScanTrans(B552,G537,H537,I537,L537)+J537</f>
        <v>140.42847576549843</v>
      </c>
      <c r="G552">
        <f t="shared" si="10"/>
        <v>2.3940285053855135</v>
      </c>
    </row>
    <row r="553" spans="1:7">
      <c r="A553">
        <v>14</v>
      </c>
      <c r="B553">
        <v>-168.27</v>
      </c>
      <c r="C553">
        <v>37</v>
      </c>
      <c r="D553">
        <v>7000</v>
      </c>
      <c r="E553">
        <v>110</v>
      </c>
      <c r="F553">
        <f>[1]!wallScanTrans(B553,G537,H537,I537,L537)+J537</f>
        <v>121.08470237132363</v>
      </c>
      <c r="G553">
        <f t="shared" si="10"/>
        <v>1.1170056969166153</v>
      </c>
    </row>
    <row r="554" spans="1:7">
      <c r="A554">
        <v>15</v>
      </c>
      <c r="B554">
        <v>-168.33500000000001</v>
      </c>
      <c r="C554">
        <v>37</v>
      </c>
      <c r="D554">
        <v>7000</v>
      </c>
      <c r="E554">
        <v>114</v>
      </c>
      <c r="F554">
        <f>[1]!wallScanTrans(B554,G537,H537,I537,L537)+J537</f>
        <v>100.42330929810535</v>
      </c>
      <c r="G554">
        <f t="shared" si="10"/>
        <v>1.6168993896044965</v>
      </c>
    </row>
    <row r="555" spans="1:7">
      <c r="A555">
        <v>16</v>
      </c>
      <c r="B555">
        <v>-168.4</v>
      </c>
      <c r="C555">
        <v>38</v>
      </c>
      <c r="D555">
        <v>7000</v>
      </c>
      <c r="E555">
        <v>76</v>
      </c>
      <c r="F555">
        <f>[1]!wallScanTrans(B555,G537,H537,I537,L537)+J537</f>
        <v>83.849596975962982</v>
      </c>
      <c r="G555">
        <f t="shared" si="10"/>
        <v>0.81073911427693657</v>
      </c>
    </row>
    <row r="556" spans="1:7">
      <c r="A556">
        <v>17</v>
      </c>
      <c r="B556">
        <v>-168.465</v>
      </c>
      <c r="C556">
        <v>37</v>
      </c>
      <c r="D556">
        <v>7000</v>
      </c>
      <c r="E556">
        <v>64</v>
      </c>
      <c r="F556">
        <f>[1]!wallScanTrans(B556,G537,H537,I537,L537)+J537</f>
        <v>71.48682352513859</v>
      </c>
      <c r="G556">
        <f t="shared" si="10"/>
        <v>0.87582072650888465</v>
      </c>
    </row>
    <row r="557" spans="1:7">
      <c r="A557">
        <v>18</v>
      </c>
      <c r="B557">
        <v>-168.53</v>
      </c>
      <c r="C557">
        <v>37</v>
      </c>
      <c r="D557">
        <v>7000</v>
      </c>
      <c r="E557">
        <v>74</v>
      </c>
      <c r="F557">
        <f>[1]!wallScanTrans(B557,G537,H537,I537,L537)+J537</f>
        <v>63.33498894563219</v>
      </c>
      <c r="G557">
        <f t="shared" si="10"/>
        <v>1.5370602809430753</v>
      </c>
    </row>
    <row r="558" spans="1:7">
      <c r="A558">
        <v>19</v>
      </c>
      <c r="B558">
        <v>-168.59</v>
      </c>
      <c r="C558">
        <v>37</v>
      </c>
      <c r="D558">
        <v>7000</v>
      </c>
      <c r="E558">
        <v>67</v>
      </c>
      <c r="F558">
        <f>[1]!wallScanTrans(B558,G537,H537,I537,L537)+J537</f>
        <v>59.547738272819622</v>
      </c>
      <c r="G558">
        <f t="shared" si="10"/>
        <v>0.8288985798566787</v>
      </c>
    </row>
    <row r="559" spans="1:7">
      <c r="A559">
        <v>20</v>
      </c>
      <c r="B559">
        <v>-168.66</v>
      </c>
      <c r="C559">
        <v>37</v>
      </c>
      <c r="D559">
        <v>7000</v>
      </c>
      <c r="E559">
        <v>59</v>
      </c>
      <c r="F559">
        <f>[1]!wallScanTrans(B559,G537,H537,I537,L537)+J537</f>
        <v>58.994088665442384</v>
      </c>
      <c r="G559">
        <f t="shared" si="10"/>
        <v>5.9226908901815332E-7</v>
      </c>
    </row>
    <row r="560" spans="1:7">
      <c r="A560">
        <v>21</v>
      </c>
      <c r="B560">
        <v>-168.72499999999999</v>
      </c>
      <c r="C560">
        <v>38</v>
      </c>
      <c r="D560">
        <v>7000</v>
      </c>
      <c r="E560">
        <v>54</v>
      </c>
      <c r="F560">
        <f>[1]!wallScanTrans(B560,G537,H537,I537,L537)+J537</f>
        <v>58.994088665442384</v>
      </c>
      <c r="G560">
        <f t="shared" si="10"/>
        <v>0.46186891848703865</v>
      </c>
    </row>
    <row r="561" spans="1:7">
      <c r="A561">
        <v>22</v>
      </c>
      <c r="B561">
        <v>-168.79</v>
      </c>
      <c r="C561">
        <v>36</v>
      </c>
      <c r="D561">
        <v>7000</v>
      </c>
      <c r="E561">
        <v>62</v>
      </c>
      <c r="F561">
        <f>[1]!wallScanTrans(B561,G537,H537,I537,L537)+J537</f>
        <v>58.994088665442384</v>
      </c>
      <c r="G561">
        <f t="shared" si="10"/>
        <v>0.14573391856809598</v>
      </c>
    </row>
    <row r="562" spans="1:7">
      <c r="A562">
        <v>23</v>
      </c>
      <c r="B562">
        <v>-168.85</v>
      </c>
      <c r="C562">
        <v>37</v>
      </c>
      <c r="D562">
        <v>7000</v>
      </c>
      <c r="E562">
        <v>52</v>
      </c>
      <c r="F562">
        <f>[1]!wallScanTrans(B562,G537,H537,I537,L537)+J537</f>
        <v>58.994088665442384</v>
      </c>
      <c r="G562">
        <f t="shared" si="10"/>
        <v>0.940716851155185</v>
      </c>
    </row>
    <row r="563" spans="1:7">
      <c r="A563">
        <v>24</v>
      </c>
      <c r="B563">
        <v>-168.92</v>
      </c>
      <c r="C563">
        <v>37</v>
      </c>
      <c r="D563">
        <v>7000</v>
      </c>
      <c r="E563">
        <v>59</v>
      </c>
      <c r="F563">
        <f>[1]!wallScanTrans(B563,G537,H537,I537,L537)+J537</f>
        <v>58.994088665442384</v>
      </c>
      <c r="G563">
        <f t="shared" si="10"/>
        <v>5.9226908901815332E-7</v>
      </c>
    </row>
    <row r="564" spans="1:7">
      <c r="A564">
        <v>25</v>
      </c>
      <c r="B564">
        <v>-168.98</v>
      </c>
      <c r="C564">
        <v>36</v>
      </c>
      <c r="D564">
        <v>7000</v>
      </c>
      <c r="E564">
        <v>52</v>
      </c>
      <c r="F564">
        <f>[1]!wallScanTrans(B564,G537,H537,I537,L537)+J537</f>
        <v>58.994088665442384</v>
      </c>
      <c r="G564">
        <f t="shared" si="10"/>
        <v>0.940716851155185</v>
      </c>
    </row>
    <row r="565" spans="1:7">
      <c r="A565">
        <v>26</v>
      </c>
      <c r="B565">
        <v>-169.05</v>
      </c>
      <c r="C565">
        <v>36</v>
      </c>
      <c r="D565">
        <v>7000</v>
      </c>
      <c r="E565">
        <v>68</v>
      </c>
      <c r="F565">
        <f>[1]!wallScanTrans(B565,G537,H537,I537,L537)+J537</f>
        <v>58.994088665442384</v>
      </c>
      <c r="G565">
        <f t="shared" si="10"/>
        <v>1.1927417494987258</v>
      </c>
    </row>
    <row r="566" spans="1:7">
      <c r="A566">
        <v>27</v>
      </c>
      <c r="B566">
        <v>-169.11</v>
      </c>
      <c r="C566">
        <v>36</v>
      </c>
      <c r="D566">
        <v>7000</v>
      </c>
      <c r="E566">
        <v>54</v>
      </c>
      <c r="F566">
        <f>[1]!wallScanTrans(B566,G537,H537,I537,L537)+J537</f>
        <v>58.994088665442384</v>
      </c>
      <c r="G566">
        <f t="shared" si="10"/>
        <v>0.46186891848703865</v>
      </c>
    </row>
    <row r="567" spans="1:7">
      <c r="A567">
        <v>28</v>
      </c>
      <c r="B567">
        <v>-169.18</v>
      </c>
      <c r="C567">
        <v>38</v>
      </c>
      <c r="D567">
        <v>7000</v>
      </c>
      <c r="E567">
        <v>54</v>
      </c>
      <c r="F567">
        <f>[1]!wallScanTrans(B567,G537,H537,I537,L537)+J537</f>
        <v>58.994088665442384</v>
      </c>
      <c r="G567">
        <f t="shared" si="10"/>
        <v>0.46186891848703865</v>
      </c>
    </row>
    <row r="568" spans="1:7">
      <c r="A568">
        <v>29</v>
      </c>
      <c r="B568">
        <v>-169.24</v>
      </c>
      <c r="C568">
        <v>36</v>
      </c>
      <c r="D568">
        <v>7000</v>
      </c>
      <c r="E568">
        <v>61</v>
      </c>
      <c r="F568">
        <f>[1]!wallScanTrans(B568,G537,H537,I537,L537)+J537</f>
        <v>58.994088665442384</v>
      </c>
      <c r="G568">
        <f t="shared" si="10"/>
        <v>6.5961971837815048E-2</v>
      </c>
    </row>
    <row r="569" spans="1:7">
      <c r="A569">
        <v>30</v>
      </c>
      <c r="B569">
        <v>-169.29499999999999</v>
      </c>
      <c r="C569">
        <v>37</v>
      </c>
      <c r="D569">
        <v>7000</v>
      </c>
      <c r="E569">
        <v>64</v>
      </c>
      <c r="F569">
        <f>[1]!wallScanTrans(B569,G537,H537,I537,L537)+J537</f>
        <v>58.994088665442384</v>
      </c>
      <c r="G569">
        <f t="shared" si="10"/>
        <v>0.391549192022694</v>
      </c>
    </row>
    <row r="570" spans="1:7">
      <c r="A570">
        <v>31</v>
      </c>
      <c r="B570">
        <v>-169.37</v>
      </c>
      <c r="C570">
        <v>36</v>
      </c>
      <c r="D570">
        <v>7000</v>
      </c>
      <c r="E570">
        <v>61</v>
      </c>
      <c r="F570">
        <f>[1]!wallScanTrans(B570,G537,H537,I537,L537)+J537</f>
        <v>58.994088665442384</v>
      </c>
      <c r="G570">
        <f t="shared" si="10"/>
        <v>6.5961971837815048E-2</v>
      </c>
    </row>
    <row r="571" spans="1:7">
      <c r="A571">
        <v>32</v>
      </c>
      <c r="B571">
        <v>-169.435</v>
      </c>
      <c r="C571">
        <v>37</v>
      </c>
      <c r="D571">
        <v>7000</v>
      </c>
      <c r="E571">
        <v>71</v>
      </c>
      <c r="F571">
        <f>[1]!wallScanTrans(B571,G537,H537,I537,L537)+J537</f>
        <v>58.994088665442384</v>
      </c>
      <c r="G571">
        <f t="shared" si="10"/>
        <v>2.0301677038487189</v>
      </c>
    </row>
    <row r="572" spans="1:7">
      <c r="A572">
        <v>33</v>
      </c>
      <c r="B572">
        <v>-169.5</v>
      </c>
      <c r="C572">
        <v>36</v>
      </c>
      <c r="D572">
        <v>7000</v>
      </c>
      <c r="E572">
        <v>55</v>
      </c>
      <c r="F572">
        <f>[1]!wallScanTrans(B572,G537,H537,I537,L537)+J537</f>
        <v>58.994088665442384</v>
      </c>
      <c r="G572">
        <f t="shared" si="10"/>
        <v>0.29004989577118762</v>
      </c>
    </row>
    <row r="573" spans="1:7">
      <c r="A573" t="s">
        <v>0</v>
      </c>
    </row>
    <row r="574" spans="1:7">
      <c r="A574" t="s">
        <v>0</v>
      </c>
    </row>
    <row r="575" spans="1:7">
      <c r="A575" t="s">
        <v>0</v>
      </c>
    </row>
    <row r="576" spans="1:7">
      <c r="A576" t="s">
        <v>0</v>
      </c>
    </row>
    <row r="577" spans="1:12">
      <c r="A577" t="s">
        <v>102</v>
      </c>
    </row>
    <row r="578" spans="1:12">
      <c r="A578" t="s">
        <v>2</v>
      </c>
    </row>
    <row r="579" spans="1:12">
      <c r="A579" t="s">
        <v>3</v>
      </c>
    </row>
    <row r="580" spans="1:12">
      <c r="A580" t="s">
        <v>4</v>
      </c>
    </row>
    <row r="581" spans="1:12">
      <c r="A581" t="s">
        <v>5</v>
      </c>
    </row>
    <row r="582" spans="1:12">
      <c r="A582" t="s">
        <v>6</v>
      </c>
    </row>
    <row r="583" spans="1:12">
      <c r="A583" t="s">
        <v>13</v>
      </c>
    </row>
    <row r="584" spans="1:12">
      <c r="A584" t="s">
        <v>14</v>
      </c>
    </row>
    <row r="585" spans="1:12">
      <c r="A585" t="s">
        <v>9</v>
      </c>
    </row>
    <row r="586" spans="1:12">
      <c r="A586" t="s">
        <v>10</v>
      </c>
      <c r="G586" t="s">
        <v>85</v>
      </c>
      <c r="H586" t="s">
        <v>86</v>
      </c>
      <c r="I586" t="s">
        <v>87</v>
      </c>
      <c r="J586" t="s">
        <v>88</v>
      </c>
      <c r="L586" t="s">
        <v>89</v>
      </c>
    </row>
    <row r="587" spans="1:12">
      <c r="A587" t="s">
        <v>11</v>
      </c>
      <c r="G587">
        <v>127.72957694042235</v>
      </c>
      <c r="H587">
        <v>-170.06265871570457</v>
      </c>
      <c r="I587">
        <v>0.50702756036803187</v>
      </c>
      <c r="J587">
        <v>61.767759007725147</v>
      </c>
      <c r="L587">
        <v>90</v>
      </c>
    </row>
    <row r="588" spans="1:12">
      <c r="A588" t="s">
        <v>0</v>
      </c>
    </row>
    <row r="589" spans="1:12">
      <c r="A589" t="s">
        <v>56</v>
      </c>
      <c r="B589" t="s">
        <v>48</v>
      </c>
      <c r="C589" t="s">
        <v>38</v>
      </c>
      <c r="D589" t="s">
        <v>55</v>
      </c>
      <c r="E589" t="s">
        <v>54</v>
      </c>
      <c r="F589" t="s">
        <v>90</v>
      </c>
      <c r="G589" t="s">
        <v>91</v>
      </c>
      <c r="H589" t="s">
        <v>92</v>
      </c>
    </row>
    <row r="590" spans="1:12">
      <c r="A590">
        <v>1</v>
      </c>
      <c r="B590">
        <v>-169.03</v>
      </c>
      <c r="C590">
        <v>37</v>
      </c>
      <c r="D590">
        <v>7000</v>
      </c>
      <c r="E590">
        <v>175</v>
      </c>
      <c r="F590">
        <f>[1]!wallScanTrans(B590,G587,H587,I587,L587)+J587</f>
        <v>189.49733594814751</v>
      </c>
      <c r="G590">
        <f>(F590-E590)^2/E590</f>
        <v>1.200987140534</v>
      </c>
      <c r="H590">
        <f>SUM(G590:G622)/(COUNT(G590:G622)-4)</f>
        <v>1.465666749055186</v>
      </c>
    </row>
    <row r="591" spans="1:12">
      <c r="A591">
        <v>2</v>
      </c>
      <c r="B591">
        <v>-169.11</v>
      </c>
      <c r="C591">
        <v>36</v>
      </c>
      <c r="D591">
        <v>7000</v>
      </c>
      <c r="E591">
        <v>181</v>
      </c>
      <c r="F591">
        <f>[1]!wallScanTrans(B591,G587,H587,I587,L587)+J587</f>
        <v>189.49733594814751</v>
      </c>
      <c r="G591">
        <f t="shared" ref="G591:G622" si="11">(F591-E591)^2/E591</f>
        <v>0.39892109511425367</v>
      </c>
    </row>
    <row r="592" spans="1:12">
      <c r="A592">
        <v>3</v>
      </c>
      <c r="B592">
        <v>-169.17500000000001</v>
      </c>
      <c r="C592">
        <v>37</v>
      </c>
      <c r="D592">
        <v>7000</v>
      </c>
      <c r="E592">
        <v>180</v>
      </c>
      <c r="F592">
        <f>[1]!wallScanTrans(B592,G587,H587,I587,L587)+J587</f>
        <v>189.49733594814751</v>
      </c>
      <c r="G592">
        <f t="shared" si="11"/>
        <v>0.50110772284430516</v>
      </c>
    </row>
    <row r="593" spans="1:7">
      <c r="A593">
        <v>4</v>
      </c>
      <c r="B593">
        <v>-169.24</v>
      </c>
      <c r="C593">
        <v>37</v>
      </c>
      <c r="D593">
        <v>7000</v>
      </c>
      <c r="E593">
        <v>174</v>
      </c>
      <c r="F593">
        <f>[1]!wallScanTrans(B593,G587,H587,I587,L587)+J587</f>
        <v>189.49733594814751</v>
      </c>
      <c r="G593">
        <f t="shared" si="11"/>
        <v>1.3802725372973852</v>
      </c>
    </row>
    <row r="594" spans="1:7">
      <c r="A594">
        <v>5</v>
      </c>
      <c r="B594">
        <v>-169.31</v>
      </c>
      <c r="C594">
        <v>37</v>
      </c>
      <c r="D594">
        <v>7000</v>
      </c>
      <c r="E594">
        <v>191</v>
      </c>
      <c r="F594">
        <f>[1]!wallScanTrans(B594,G587,H587,I587,L587)+J587</f>
        <v>189.49733594814751</v>
      </c>
      <c r="G594">
        <f t="shared" si="11"/>
        <v>1.1821985616386109E-2</v>
      </c>
    </row>
    <row r="595" spans="1:7">
      <c r="A595">
        <v>6</v>
      </c>
      <c r="B595">
        <v>-169.375</v>
      </c>
      <c r="C595">
        <v>37</v>
      </c>
      <c r="D595">
        <v>7000</v>
      </c>
      <c r="E595">
        <v>154</v>
      </c>
      <c r="F595">
        <f>[1]!wallScanTrans(B595,G587,H587,I587,L587)+J587</f>
        <v>189.49733594814751</v>
      </c>
      <c r="G595">
        <f t="shared" si="11"/>
        <v>8.1822133728288655</v>
      </c>
    </row>
    <row r="596" spans="1:7">
      <c r="A596">
        <v>7</v>
      </c>
      <c r="B596">
        <v>-169.43</v>
      </c>
      <c r="C596">
        <v>37</v>
      </c>
      <c r="D596">
        <v>7000</v>
      </c>
      <c r="E596">
        <v>205</v>
      </c>
      <c r="F596">
        <f>[1]!wallScanTrans(B596,G587,H587,I587,L587)+J587</f>
        <v>189.49733594814751</v>
      </c>
      <c r="G596">
        <f t="shared" si="11"/>
        <v>1.172354110754144</v>
      </c>
    </row>
    <row r="597" spans="1:7">
      <c r="A597">
        <v>8</v>
      </c>
      <c r="B597">
        <v>-169.505</v>
      </c>
      <c r="C597">
        <v>37</v>
      </c>
      <c r="D597">
        <v>7000</v>
      </c>
      <c r="E597">
        <v>187</v>
      </c>
      <c r="F597">
        <f>[1]!wallScanTrans(B597,G587,H587,I587,L587)+J587</f>
        <v>189.49733594814751</v>
      </c>
      <c r="G597">
        <f t="shared" si="11"/>
        <v>3.3351266512886717E-2</v>
      </c>
    </row>
    <row r="598" spans="1:7">
      <c r="A598">
        <v>9</v>
      </c>
      <c r="B598">
        <v>-169.56</v>
      </c>
      <c r="C598">
        <v>37</v>
      </c>
      <c r="D598">
        <v>7000</v>
      </c>
      <c r="E598">
        <v>232</v>
      </c>
      <c r="F598">
        <f>[1]!wallScanTrans(B598,G587,H587,I587,L587)+J587</f>
        <v>189.49733594814751</v>
      </c>
      <c r="G598">
        <f t="shared" si="11"/>
        <v>7.7865364288992849</v>
      </c>
    </row>
    <row r="599" spans="1:7">
      <c r="A599">
        <v>10</v>
      </c>
      <c r="B599">
        <v>-169.63499999999999</v>
      </c>
      <c r="C599">
        <v>37</v>
      </c>
      <c r="D599">
        <v>7000</v>
      </c>
      <c r="E599">
        <v>202</v>
      </c>
      <c r="F599">
        <f>[1]!wallScanTrans(B599,G587,H587,I587,L587)+J587</f>
        <v>189.49733594814751</v>
      </c>
      <c r="G599">
        <f t="shared" si="11"/>
        <v>0.77384459600734934</v>
      </c>
    </row>
    <row r="600" spans="1:7">
      <c r="A600">
        <v>11</v>
      </c>
      <c r="B600">
        <v>-169.69</v>
      </c>
      <c r="C600">
        <v>37</v>
      </c>
      <c r="D600">
        <v>7000</v>
      </c>
      <c r="E600">
        <v>200</v>
      </c>
      <c r="F600">
        <f>[1]!wallScanTrans(B600,G587,H587,I587,L587)+J587</f>
        <v>189.49733594814751</v>
      </c>
      <c r="G600">
        <f t="shared" si="11"/>
        <v>0.55152976093037298</v>
      </c>
    </row>
    <row r="601" spans="1:7">
      <c r="A601">
        <v>12</v>
      </c>
      <c r="B601">
        <v>-169.755</v>
      </c>
      <c r="C601">
        <v>37</v>
      </c>
      <c r="D601">
        <v>7000</v>
      </c>
      <c r="E601">
        <v>192</v>
      </c>
      <c r="F601">
        <f>[1]!wallScanTrans(B601,G587,H587,I587,L587)+J587</f>
        <v>188.21190771872909</v>
      </c>
      <c r="G601">
        <f t="shared" si="11"/>
        <v>7.4737724642834458E-2</v>
      </c>
    </row>
    <row r="602" spans="1:7">
      <c r="A602">
        <v>13</v>
      </c>
      <c r="B602">
        <v>-169.83500000000001</v>
      </c>
      <c r="C602">
        <v>36</v>
      </c>
      <c r="D602">
        <v>7000</v>
      </c>
      <c r="E602">
        <v>221</v>
      </c>
      <c r="F602">
        <f>[1]!wallScanTrans(B602,G587,H587,I587,L587)+J587</f>
        <v>180.98853962538473</v>
      </c>
      <c r="G602">
        <f t="shared" si="11"/>
        <v>7.2439681507213018</v>
      </c>
    </row>
    <row r="603" spans="1:7">
      <c r="A603">
        <v>14</v>
      </c>
      <c r="B603">
        <v>-169.9</v>
      </c>
      <c r="C603">
        <v>36</v>
      </c>
      <c r="D603">
        <v>7000</v>
      </c>
      <c r="E603">
        <v>175</v>
      </c>
      <c r="F603">
        <f>[1]!wallScanTrans(B603,G587,H587,I587,L587)+J587</f>
        <v>170.43670895524986</v>
      </c>
      <c r="G603">
        <f t="shared" si="11"/>
        <v>0.11899214376626779</v>
      </c>
    </row>
    <row r="604" spans="1:7">
      <c r="A604">
        <v>15</v>
      </c>
      <c r="B604">
        <v>-169.96</v>
      </c>
      <c r="C604">
        <v>36</v>
      </c>
      <c r="D604">
        <v>7000</v>
      </c>
      <c r="E604">
        <v>157</v>
      </c>
      <c r="F604">
        <f>[1]!wallScanTrans(B604,G587,H587,I587,L587)+J587</f>
        <v>156.97015643138957</v>
      </c>
      <c r="G604">
        <f t="shared" si="11"/>
        <v>5.6728572446211291E-6</v>
      </c>
    </row>
    <row r="605" spans="1:7">
      <c r="A605">
        <v>16</v>
      </c>
      <c r="B605">
        <v>-170.03</v>
      </c>
      <c r="C605">
        <v>36</v>
      </c>
      <c r="D605">
        <v>7000</v>
      </c>
      <c r="E605">
        <v>124</v>
      </c>
      <c r="F605">
        <f>[1]!wallScanTrans(B605,G587,H587,I587,L587)+J587</f>
        <v>136.73781177515696</v>
      </c>
      <c r="G605">
        <f t="shared" si="11"/>
        <v>1.3084826517687678</v>
      </c>
    </row>
    <row r="606" spans="1:7">
      <c r="A606">
        <v>17</v>
      </c>
      <c r="B606">
        <v>-170.09</v>
      </c>
      <c r="C606">
        <v>37</v>
      </c>
      <c r="D606">
        <v>7000</v>
      </c>
      <c r="E606">
        <v>110</v>
      </c>
      <c r="F606">
        <f>[1]!wallScanTrans(B606,G587,H587,I587,L587)+J587</f>
        <v>116.2631864390415</v>
      </c>
      <c r="G606">
        <f t="shared" si="11"/>
        <v>0.35661367609266731</v>
      </c>
    </row>
    <row r="607" spans="1:7">
      <c r="A607">
        <v>18</v>
      </c>
      <c r="B607">
        <v>-170.15</v>
      </c>
      <c r="C607">
        <v>36</v>
      </c>
      <c r="D607">
        <v>7000</v>
      </c>
      <c r="E607">
        <v>96</v>
      </c>
      <c r="F607">
        <f>[1]!wallScanTrans(B607,G587,H587,I587,L587)+J587</f>
        <v>98.306026523712234</v>
      </c>
      <c r="G607">
        <f t="shared" si="11"/>
        <v>5.5393315917336761E-2</v>
      </c>
    </row>
    <row r="608" spans="1:7">
      <c r="A608">
        <v>19</v>
      </c>
      <c r="B608">
        <v>-170.22</v>
      </c>
      <c r="C608">
        <v>37</v>
      </c>
      <c r="D608">
        <v>7000</v>
      </c>
      <c r="E608">
        <v>82</v>
      </c>
      <c r="F608">
        <f>[1]!wallScanTrans(B608,G587,H587,I587,L587)+J587</f>
        <v>81.877373334228665</v>
      </c>
      <c r="G608">
        <f t="shared" si="11"/>
        <v>1.8338169705115579E-4</v>
      </c>
    </row>
    <row r="609" spans="1:7">
      <c r="A609">
        <v>20</v>
      </c>
      <c r="B609">
        <v>-170.28</v>
      </c>
      <c r="C609">
        <v>37</v>
      </c>
      <c r="D609">
        <v>7000</v>
      </c>
      <c r="E609">
        <v>88</v>
      </c>
      <c r="F609">
        <f>[1]!wallScanTrans(B609,G587,H587,I587,L587)+J587</f>
        <v>71.671127781868023</v>
      </c>
      <c r="G609">
        <f t="shared" si="11"/>
        <v>3.0299098626827532</v>
      </c>
    </row>
    <row r="610" spans="1:7">
      <c r="A610">
        <v>21</v>
      </c>
      <c r="B610">
        <v>-170.35</v>
      </c>
      <c r="C610">
        <v>37</v>
      </c>
      <c r="D610">
        <v>7000</v>
      </c>
      <c r="E610">
        <v>65</v>
      </c>
      <c r="F610">
        <f>[1]!wallScanTrans(B610,G587,H587,I587,L587)+J587</f>
        <v>64.285208015846663</v>
      </c>
      <c r="G610">
        <f t="shared" si="11"/>
        <v>7.8604243170748277E-3</v>
      </c>
    </row>
    <row r="611" spans="1:7">
      <c r="A611">
        <v>22</v>
      </c>
      <c r="B611">
        <v>-170.41</v>
      </c>
      <c r="C611">
        <v>36</v>
      </c>
      <c r="D611">
        <v>7000</v>
      </c>
      <c r="E611">
        <v>72</v>
      </c>
      <c r="F611">
        <f>[1]!wallScanTrans(B611,G587,H587,I587,L587)+J587</f>
        <v>61.829876826454665</v>
      </c>
      <c r="G611">
        <f t="shared" si="11"/>
        <v>1.4365472967372754</v>
      </c>
    </row>
    <row r="612" spans="1:7">
      <c r="A612">
        <v>23</v>
      </c>
      <c r="B612">
        <v>-170.48</v>
      </c>
      <c r="C612">
        <v>36</v>
      </c>
      <c r="D612">
        <v>7000</v>
      </c>
      <c r="E612">
        <v>67</v>
      </c>
      <c r="F612">
        <f>[1]!wallScanTrans(B612,G587,H587,I587,L587)+J587</f>
        <v>61.767759007725147</v>
      </c>
      <c r="G612">
        <f t="shared" si="11"/>
        <v>0.40860217613793048</v>
      </c>
    </row>
    <row r="613" spans="1:7">
      <c r="A613">
        <v>24</v>
      </c>
      <c r="B613">
        <v>-170.54</v>
      </c>
      <c r="C613">
        <v>36</v>
      </c>
      <c r="D613">
        <v>7000</v>
      </c>
      <c r="E613">
        <v>53</v>
      </c>
      <c r="F613">
        <f>[1]!wallScanTrans(B613,G587,H587,I587,L587)+J587</f>
        <v>61.767759007725147</v>
      </c>
      <c r="G613">
        <f t="shared" si="11"/>
        <v>1.4504452456140651</v>
      </c>
    </row>
    <row r="614" spans="1:7">
      <c r="A614">
        <v>25</v>
      </c>
      <c r="B614">
        <v>-170.61500000000001</v>
      </c>
      <c r="C614">
        <v>37</v>
      </c>
      <c r="D614">
        <v>7000</v>
      </c>
      <c r="E614">
        <v>61</v>
      </c>
      <c r="F614">
        <f>[1]!wallScanTrans(B614,G587,H587,I587,L587)+J587</f>
        <v>61.767759007725147</v>
      </c>
      <c r="G614">
        <f t="shared" si="11"/>
        <v>9.6631785892311757E-3</v>
      </c>
    </row>
    <row r="615" spans="1:7">
      <c r="A615">
        <v>26</v>
      </c>
      <c r="B615">
        <v>-170.67500000000001</v>
      </c>
      <c r="C615">
        <v>37</v>
      </c>
      <c r="D615">
        <v>7000</v>
      </c>
      <c r="E615">
        <v>61</v>
      </c>
      <c r="F615">
        <f>[1]!wallScanTrans(B615,G587,H587,I587,L587)+J587</f>
        <v>61.767759007725147</v>
      </c>
      <c r="G615">
        <f t="shared" si="11"/>
        <v>9.6631785892311757E-3</v>
      </c>
    </row>
    <row r="616" spans="1:7">
      <c r="A616">
        <v>27</v>
      </c>
      <c r="B616">
        <v>-170.73</v>
      </c>
      <c r="C616">
        <v>36</v>
      </c>
      <c r="D616">
        <v>7000</v>
      </c>
      <c r="E616">
        <v>69</v>
      </c>
      <c r="F616">
        <f>[1]!wallScanTrans(B616,G587,H587,I587,L587)+J587</f>
        <v>61.767759007725147</v>
      </c>
      <c r="G616">
        <f t="shared" si="11"/>
        <v>0.75804796768609795</v>
      </c>
    </row>
    <row r="617" spans="1:7">
      <c r="A617">
        <v>28</v>
      </c>
      <c r="B617">
        <v>-170.79499999999999</v>
      </c>
      <c r="C617">
        <v>36</v>
      </c>
      <c r="D617">
        <v>7000</v>
      </c>
      <c r="E617">
        <v>68</v>
      </c>
      <c r="F617">
        <f>[1]!wallScanTrans(B617,G587,H587,I587,L587)+J587</f>
        <v>61.767759007725147</v>
      </c>
      <c r="G617">
        <f t="shared" si="11"/>
        <v>0.57118864390869195</v>
      </c>
    </row>
    <row r="618" spans="1:7">
      <c r="A618">
        <v>29</v>
      </c>
      <c r="B618">
        <v>-170.875</v>
      </c>
      <c r="C618">
        <v>37</v>
      </c>
      <c r="D618">
        <v>7000</v>
      </c>
      <c r="E618">
        <v>62</v>
      </c>
      <c r="F618">
        <f>[1]!wallScanTrans(B618,G587,H587,I587,L587)+J587</f>
        <v>61.767759007725147</v>
      </c>
      <c r="G618">
        <f t="shared" si="11"/>
        <v>8.6993352407755667E-4</v>
      </c>
    </row>
    <row r="619" spans="1:7">
      <c r="A619">
        <v>30</v>
      </c>
      <c r="B619">
        <v>-170.92500000000001</v>
      </c>
      <c r="C619">
        <v>36</v>
      </c>
      <c r="D619">
        <v>7000</v>
      </c>
      <c r="E619">
        <v>56</v>
      </c>
      <c r="F619">
        <f>[1]!wallScanTrans(B619,G587,H587,I587,L587)+J587</f>
        <v>61.767759007725147</v>
      </c>
      <c r="G619">
        <f t="shared" si="11"/>
        <v>0.59405435662847439</v>
      </c>
    </row>
    <row r="620" spans="1:7">
      <c r="A620">
        <v>31</v>
      </c>
      <c r="B620">
        <v>-170.99</v>
      </c>
      <c r="C620">
        <v>36</v>
      </c>
      <c r="D620">
        <v>7000</v>
      </c>
      <c r="E620">
        <v>55</v>
      </c>
      <c r="F620">
        <f>[1]!wallScanTrans(B620,G587,H587,I587,L587)+J587</f>
        <v>61.767759007725147</v>
      </c>
      <c r="G620">
        <f t="shared" si="11"/>
        <v>0.83277385430263384</v>
      </c>
    </row>
    <row r="621" spans="1:7">
      <c r="A621">
        <v>32</v>
      </c>
      <c r="B621">
        <v>-171.05500000000001</v>
      </c>
      <c r="C621">
        <v>36</v>
      </c>
      <c r="D621">
        <v>7000</v>
      </c>
      <c r="E621">
        <v>52</v>
      </c>
      <c r="F621">
        <f>[1]!wallScanTrans(B621,G587,H587,I587,L587)+J587</f>
        <v>61.767759007725147</v>
      </c>
      <c r="G621">
        <f t="shared" si="11"/>
        <v>1.8347906929422257</v>
      </c>
    </row>
    <row r="622" spans="1:7">
      <c r="A622">
        <v>33</v>
      </c>
      <c r="B622">
        <v>-171.13</v>
      </c>
      <c r="C622">
        <v>36</v>
      </c>
      <c r="D622">
        <v>7000</v>
      </c>
      <c r="E622">
        <v>67</v>
      </c>
      <c r="F622">
        <f>[1]!wallScanTrans(B622,G587,H587,I587,L587)+J587</f>
        <v>61.767759007725147</v>
      </c>
      <c r="G622">
        <f t="shared" si="11"/>
        <v>0.40860217613793048</v>
      </c>
    </row>
    <row r="623" spans="1:7">
      <c r="A623" t="s">
        <v>0</v>
      </c>
    </row>
    <row r="624" spans="1:7">
      <c r="A624" t="s">
        <v>0</v>
      </c>
    </row>
    <row r="625" spans="1:12">
      <c r="A625" t="s">
        <v>0</v>
      </c>
    </row>
    <row r="626" spans="1:12">
      <c r="A626" t="s">
        <v>0</v>
      </c>
    </row>
    <row r="627" spans="1:12">
      <c r="A627" t="s">
        <v>103</v>
      </c>
    </row>
    <row r="628" spans="1:12">
      <c r="A628" t="s">
        <v>2</v>
      </c>
    </row>
    <row r="629" spans="1:12">
      <c r="A629" t="s">
        <v>3</v>
      </c>
    </row>
    <row r="630" spans="1:12">
      <c r="A630" t="s">
        <v>4</v>
      </c>
    </row>
    <row r="631" spans="1:12">
      <c r="A631" t="s">
        <v>5</v>
      </c>
    </row>
    <row r="632" spans="1:12">
      <c r="A632" t="s">
        <v>6</v>
      </c>
    </row>
    <row r="633" spans="1:12">
      <c r="A633" t="s">
        <v>13</v>
      </c>
    </row>
    <row r="634" spans="1:12">
      <c r="A634" t="s">
        <v>16</v>
      </c>
    </row>
    <row r="635" spans="1:12">
      <c r="A635" t="s">
        <v>9</v>
      </c>
    </row>
    <row r="636" spans="1:12">
      <c r="A636" t="s">
        <v>10</v>
      </c>
      <c r="G636" t="s">
        <v>85</v>
      </c>
      <c r="H636" t="s">
        <v>86</v>
      </c>
      <c r="I636" t="s">
        <v>87</v>
      </c>
      <c r="J636" t="s">
        <v>88</v>
      </c>
      <c r="L636" t="s">
        <v>89</v>
      </c>
    </row>
    <row r="637" spans="1:12">
      <c r="A637" t="s">
        <v>11</v>
      </c>
      <c r="G637">
        <v>128.85905576546494</v>
      </c>
      <c r="H637">
        <v>-169.61429824425258</v>
      </c>
      <c r="I637">
        <v>0.35046792794124065</v>
      </c>
      <c r="J637">
        <v>61.543720388758814</v>
      </c>
      <c r="L637">
        <v>90</v>
      </c>
    </row>
    <row r="638" spans="1:12">
      <c r="A638" t="s">
        <v>0</v>
      </c>
    </row>
    <row r="639" spans="1:12">
      <c r="A639" t="s">
        <v>56</v>
      </c>
      <c r="B639" t="s">
        <v>48</v>
      </c>
      <c r="C639" t="s">
        <v>38</v>
      </c>
      <c r="D639" t="s">
        <v>55</v>
      </c>
      <c r="E639" t="s">
        <v>54</v>
      </c>
      <c r="F639" t="s">
        <v>90</v>
      </c>
      <c r="G639" t="s">
        <v>91</v>
      </c>
      <c r="H639" t="s">
        <v>92</v>
      </c>
    </row>
    <row r="640" spans="1:12">
      <c r="A640">
        <v>1</v>
      </c>
      <c r="B640">
        <v>-168.64500000000001</v>
      </c>
      <c r="C640">
        <v>36</v>
      </c>
      <c r="D640">
        <v>7000</v>
      </c>
      <c r="E640">
        <v>170</v>
      </c>
      <c r="F640">
        <f>[1]!wallScanTrans(B640,G637,H637,I637,L637)+J637</f>
        <v>190.40277615422377</v>
      </c>
      <c r="G640">
        <f>(F640-E640)^2/E640</f>
        <v>2.4486663223491894</v>
      </c>
      <c r="H640">
        <f>SUM(G640:G672)/(COUNT(G640:G672)-4)</f>
        <v>1.4424458369438533</v>
      </c>
    </row>
    <row r="641" spans="1:7">
      <c r="A641">
        <v>2</v>
      </c>
      <c r="B641">
        <v>-168.72</v>
      </c>
      <c r="C641">
        <v>37</v>
      </c>
      <c r="D641">
        <v>7000</v>
      </c>
      <c r="E641">
        <v>200</v>
      </c>
      <c r="F641">
        <f>[1]!wallScanTrans(B641,G637,H637,I637,L637)+J637</f>
        <v>190.40277615422377</v>
      </c>
      <c r="G641">
        <f t="shared" ref="G641:G672" si="12">(F641-E641)^2/E641</f>
        <v>0.4605335277296792</v>
      </c>
    </row>
    <row r="642" spans="1:7">
      <c r="A642">
        <v>3</v>
      </c>
      <c r="B642">
        <v>-168.79</v>
      </c>
      <c r="C642">
        <v>37</v>
      </c>
      <c r="D642">
        <v>7000</v>
      </c>
      <c r="E642">
        <v>185</v>
      </c>
      <c r="F642">
        <f>[1]!wallScanTrans(B642,G637,H637,I637,L637)+J637</f>
        <v>190.40277615422377</v>
      </c>
      <c r="G642">
        <f t="shared" si="12"/>
        <v>0.15778373066296766</v>
      </c>
    </row>
    <row r="643" spans="1:7">
      <c r="A643">
        <v>4</v>
      </c>
      <c r="B643">
        <v>-168.85499999999999</v>
      </c>
      <c r="C643">
        <v>37</v>
      </c>
      <c r="D643">
        <v>7000</v>
      </c>
      <c r="E643">
        <v>192</v>
      </c>
      <c r="F643">
        <f>[1]!wallScanTrans(B643,G637,H637,I637,L637)+J637</f>
        <v>190.40277615422377</v>
      </c>
      <c r="G643">
        <f t="shared" si="12"/>
        <v>1.328710423706355E-2</v>
      </c>
    </row>
    <row r="644" spans="1:7">
      <c r="A644">
        <v>5</v>
      </c>
      <c r="B644">
        <v>-168.91</v>
      </c>
      <c r="C644">
        <v>36</v>
      </c>
      <c r="D644">
        <v>7000</v>
      </c>
      <c r="E644">
        <v>198</v>
      </c>
      <c r="F644">
        <f>[1]!wallScanTrans(B644,G637,H637,I637,L637)+J637</f>
        <v>190.40277615422377</v>
      </c>
      <c r="G644">
        <f t="shared" si="12"/>
        <v>0.29150409173146935</v>
      </c>
    </row>
    <row r="645" spans="1:7">
      <c r="A645">
        <v>6</v>
      </c>
      <c r="B645">
        <v>-168.97499999999999</v>
      </c>
      <c r="C645">
        <v>37</v>
      </c>
      <c r="D645">
        <v>7000</v>
      </c>
      <c r="E645">
        <v>176</v>
      </c>
      <c r="F645">
        <f>[1]!wallScanTrans(B645,G637,H637,I637,L637)+J637</f>
        <v>190.40277615422377</v>
      </c>
      <c r="G645">
        <f t="shared" si="12"/>
        <v>1.1786361417538462</v>
      </c>
    </row>
    <row r="646" spans="1:7">
      <c r="A646">
        <v>7</v>
      </c>
      <c r="B646">
        <v>-169.05</v>
      </c>
      <c r="C646">
        <v>36</v>
      </c>
      <c r="D646">
        <v>7000</v>
      </c>
      <c r="E646">
        <v>205</v>
      </c>
      <c r="F646">
        <f>[1]!wallScanTrans(B646,G637,H637,I637,L637)+J637</f>
        <v>190.40277615422377</v>
      </c>
      <c r="G646">
        <f t="shared" si="12"/>
        <v>1.039409482944869</v>
      </c>
    </row>
    <row r="647" spans="1:7">
      <c r="A647">
        <v>8</v>
      </c>
      <c r="B647">
        <v>-169.11500000000001</v>
      </c>
      <c r="C647">
        <v>36</v>
      </c>
      <c r="D647">
        <v>7000</v>
      </c>
      <c r="E647">
        <v>177</v>
      </c>
      <c r="F647">
        <f>[1]!wallScanTrans(B647,G637,H637,I637,L637)+J637</f>
        <v>190.40277615422377</v>
      </c>
      <c r="G647">
        <f t="shared" si="12"/>
        <v>1.0148836646340644</v>
      </c>
    </row>
    <row r="648" spans="1:7">
      <c r="A648">
        <v>9</v>
      </c>
      <c r="B648">
        <v>-169.17</v>
      </c>
      <c r="C648">
        <v>37</v>
      </c>
      <c r="D648">
        <v>7000</v>
      </c>
      <c r="E648">
        <v>190</v>
      </c>
      <c r="F648">
        <f>[1]!wallScanTrans(B648,G637,H637,I637,L637)+J637</f>
        <v>190.40277615422377</v>
      </c>
      <c r="G648">
        <f t="shared" si="12"/>
        <v>8.5383489690153832E-4</v>
      </c>
    </row>
    <row r="649" spans="1:7">
      <c r="A649">
        <v>10</v>
      </c>
      <c r="B649">
        <v>-169.245</v>
      </c>
      <c r="C649">
        <v>37</v>
      </c>
      <c r="D649">
        <v>7000</v>
      </c>
      <c r="E649">
        <v>196</v>
      </c>
      <c r="F649">
        <f>[1]!wallScanTrans(B649,G637,H637,I637,L637)+J637</f>
        <v>190.40277615422377</v>
      </c>
      <c r="G649">
        <f t="shared" si="12"/>
        <v>0.15984140193737764</v>
      </c>
    </row>
    <row r="650" spans="1:7">
      <c r="A650">
        <v>11</v>
      </c>
      <c r="B650">
        <v>-169.3</v>
      </c>
      <c r="C650">
        <v>37</v>
      </c>
      <c r="D650">
        <v>7000</v>
      </c>
      <c r="E650">
        <v>206</v>
      </c>
      <c r="F650">
        <f>[1]!wallScanTrans(B650,G637,H637,I637,L637)+J637</f>
        <v>190.40277615422377</v>
      </c>
      <c r="G650">
        <f t="shared" si="12"/>
        <v>1.1809387946371388</v>
      </c>
    </row>
    <row r="651" spans="1:7">
      <c r="A651">
        <v>12</v>
      </c>
      <c r="B651">
        <v>-169.375</v>
      </c>
      <c r="C651">
        <v>36</v>
      </c>
      <c r="D651">
        <v>7000</v>
      </c>
      <c r="E651">
        <v>209</v>
      </c>
      <c r="F651">
        <f>[1]!wallScanTrans(B651,G637,H637,I637,L637)+J637</f>
        <v>190.32662122804192</v>
      </c>
      <c r="G651">
        <f t="shared" si="12"/>
        <v>1.6683974868948079</v>
      </c>
    </row>
    <row r="652" spans="1:7">
      <c r="A652">
        <v>13</v>
      </c>
      <c r="B652">
        <v>-169.43</v>
      </c>
      <c r="C652">
        <v>36</v>
      </c>
      <c r="D652">
        <v>7000</v>
      </c>
      <c r="E652">
        <v>180</v>
      </c>
      <c r="F652">
        <f>[1]!wallScanTrans(B652,G637,H637,I637,L637)+J637</f>
        <v>186.16986240483041</v>
      </c>
      <c r="G652">
        <f t="shared" si="12"/>
        <v>0.21148445608077612</v>
      </c>
    </row>
    <row r="653" spans="1:7">
      <c r="A653">
        <v>14</v>
      </c>
      <c r="B653">
        <v>-169.505</v>
      </c>
      <c r="C653">
        <v>36</v>
      </c>
      <c r="D653">
        <v>7000</v>
      </c>
      <c r="E653">
        <v>169</v>
      </c>
      <c r="F653">
        <f>[1]!wallScanTrans(B653,G637,H637,I637,L637)+J637</f>
        <v>170.27279468667643</v>
      </c>
      <c r="G653">
        <f t="shared" si="12"/>
        <v>9.5858361800695985E-3</v>
      </c>
    </row>
    <row r="654" spans="1:7">
      <c r="A654">
        <v>15</v>
      </c>
      <c r="B654">
        <v>-169.57</v>
      </c>
      <c r="C654">
        <v>37</v>
      </c>
      <c r="D654">
        <v>7000</v>
      </c>
      <c r="E654">
        <v>133</v>
      </c>
      <c r="F654">
        <f>[1]!wallScanTrans(B654,G637,H637,I637,L637)+J637</f>
        <v>146.94849311444676</v>
      </c>
      <c r="G654">
        <f t="shared" si="12"/>
        <v>1.4628606027351032</v>
      </c>
    </row>
    <row r="655" spans="1:7">
      <c r="A655">
        <v>16</v>
      </c>
      <c r="B655">
        <v>-169.64</v>
      </c>
      <c r="C655">
        <v>37</v>
      </c>
      <c r="D655">
        <v>7000</v>
      </c>
      <c r="E655">
        <v>141</v>
      </c>
      <c r="F655">
        <f>[1]!wallScanTrans(B655,G637,H637,I637,L637)+J637</f>
        <v>113.30201965462204</v>
      </c>
      <c r="G655">
        <f t="shared" si="12"/>
        <v>5.44097954051733</v>
      </c>
    </row>
    <row r="656" spans="1:7">
      <c r="A656">
        <v>17</v>
      </c>
      <c r="B656">
        <v>-169.69</v>
      </c>
      <c r="C656">
        <v>36</v>
      </c>
      <c r="D656">
        <v>7000</v>
      </c>
      <c r="E656">
        <v>87</v>
      </c>
      <c r="F656">
        <f>[1]!wallScanTrans(B656,G637,H637,I637,L637)+J637</f>
        <v>92.622457175306394</v>
      </c>
      <c r="G656">
        <f t="shared" si="12"/>
        <v>0.36335660561096961</v>
      </c>
    </row>
    <row r="657" spans="1:7">
      <c r="A657">
        <v>18</v>
      </c>
      <c r="B657">
        <v>-169.76499999999999</v>
      </c>
      <c r="C657">
        <v>37</v>
      </c>
      <c r="D657">
        <v>7000</v>
      </c>
      <c r="E657">
        <v>68</v>
      </c>
      <c r="F657">
        <f>[1]!wallScanTrans(B657,G637,H637,I637,L637)+J637</f>
        <v>71.438459833227697</v>
      </c>
      <c r="G657">
        <f t="shared" si="12"/>
        <v>0.17386773565765057</v>
      </c>
    </row>
    <row r="658" spans="1:7">
      <c r="A658">
        <v>19</v>
      </c>
      <c r="B658">
        <v>-169.82499999999999</v>
      </c>
      <c r="C658">
        <v>37</v>
      </c>
      <c r="D658">
        <v>7000</v>
      </c>
      <c r="E658">
        <v>57</v>
      </c>
      <c r="F658">
        <f>[1]!wallScanTrans(B658,G637,H637,I637,L637)+J637</f>
        <v>62.989001229189483</v>
      </c>
      <c r="G658">
        <f t="shared" si="12"/>
        <v>0.62926553900409021</v>
      </c>
    </row>
    <row r="659" spans="1:7">
      <c r="A659">
        <v>20</v>
      </c>
      <c r="B659">
        <v>-169.89500000000001</v>
      </c>
      <c r="C659">
        <v>37</v>
      </c>
      <c r="D659">
        <v>7000</v>
      </c>
      <c r="E659">
        <v>70</v>
      </c>
      <c r="F659">
        <f>[1]!wallScanTrans(B659,G637,H637,I637,L637)+J637</f>
        <v>61.543720388758814</v>
      </c>
      <c r="G659">
        <f t="shared" si="12"/>
        <v>1.0215523551927626</v>
      </c>
    </row>
    <row r="660" spans="1:7">
      <c r="A660">
        <v>21</v>
      </c>
      <c r="B660">
        <v>-169.95</v>
      </c>
      <c r="C660">
        <v>36</v>
      </c>
      <c r="D660">
        <v>7000</v>
      </c>
      <c r="E660">
        <v>58</v>
      </c>
      <c r="F660">
        <f>[1]!wallScanTrans(B660,G637,H637,I637,L637)+J637</f>
        <v>61.543720388758814</v>
      </c>
      <c r="G660">
        <f t="shared" si="12"/>
        <v>0.21651645161560207</v>
      </c>
    </row>
    <row r="661" spans="1:7">
      <c r="A661">
        <v>22</v>
      </c>
      <c r="B661">
        <v>-170.02500000000001</v>
      </c>
      <c r="C661">
        <v>36</v>
      </c>
      <c r="D661">
        <v>7000</v>
      </c>
      <c r="E661">
        <v>66</v>
      </c>
      <c r="F661">
        <f>[1]!wallScanTrans(B661,G637,H637,I637,L637)+J637</f>
        <v>61.543720388758814</v>
      </c>
      <c r="G661">
        <f t="shared" si="12"/>
        <v>0.30088527232672568</v>
      </c>
    </row>
    <row r="662" spans="1:7">
      <c r="A662">
        <v>23</v>
      </c>
      <c r="B662">
        <v>-170.08500000000001</v>
      </c>
      <c r="C662">
        <v>37</v>
      </c>
      <c r="D662">
        <v>7000</v>
      </c>
      <c r="E662">
        <v>56</v>
      </c>
      <c r="F662">
        <f>[1]!wallScanTrans(B662,G637,H637,I637,L637)+J637</f>
        <v>61.543720388758814</v>
      </c>
      <c r="G662">
        <f t="shared" si="12"/>
        <v>0.54880063837036031</v>
      </c>
    </row>
    <row r="663" spans="1:7">
      <c r="A663">
        <v>24</v>
      </c>
      <c r="B663">
        <v>-170.155</v>
      </c>
      <c r="C663">
        <v>37</v>
      </c>
      <c r="D663">
        <v>7000</v>
      </c>
      <c r="E663">
        <v>64</v>
      </c>
      <c r="F663">
        <f>[1]!wallScanTrans(B663,G637,H637,I637,L637)+J637</f>
        <v>61.543720388758814</v>
      </c>
      <c r="G663">
        <f t="shared" si="12"/>
        <v>9.4270461384361751E-2</v>
      </c>
    </row>
    <row r="664" spans="1:7">
      <c r="A664">
        <v>25</v>
      </c>
      <c r="B664">
        <v>-170.21</v>
      </c>
      <c r="C664">
        <v>37</v>
      </c>
      <c r="D664">
        <v>7000</v>
      </c>
      <c r="E664">
        <v>61</v>
      </c>
      <c r="F664">
        <f>[1]!wallScanTrans(B664,G637,H637,I637,L637)+J637</f>
        <v>61.543720388758814</v>
      </c>
      <c r="G664">
        <f t="shared" si="12"/>
        <v>4.8464239533120628E-3</v>
      </c>
    </row>
    <row r="665" spans="1:7">
      <c r="A665">
        <v>26</v>
      </c>
      <c r="B665">
        <v>-170.285</v>
      </c>
      <c r="C665">
        <v>36</v>
      </c>
      <c r="D665">
        <v>7000</v>
      </c>
      <c r="E665">
        <v>83</v>
      </c>
      <c r="F665">
        <f>[1]!wallScanTrans(B665,G637,H637,I637,L637)+J637</f>
        <v>61.543720388758814</v>
      </c>
      <c r="G665">
        <f t="shared" si="12"/>
        <v>5.5466498163345088</v>
      </c>
    </row>
    <row r="666" spans="1:7">
      <c r="A666">
        <v>27</v>
      </c>
      <c r="B666">
        <v>-170.34</v>
      </c>
      <c r="C666">
        <v>36</v>
      </c>
      <c r="D666">
        <v>7000</v>
      </c>
      <c r="E666">
        <v>73</v>
      </c>
      <c r="F666">
        <f>[1]!wallScanTrans(B666,G637,H637,I637,L637)+J637</f>
        <v>61.543720388758814</v>
      </c>
      <c r="G666">
        <f t="shared" si="12"/>
        <v>1.7978951031635684</v>
      </c>
    </row>
    <row r="667" spans="1:7">
      <c r="A667">
        <v>28</v>
      </c>
      <c r="B667">
        <v>-170.41499999999999</v>
      </c>
      <c r="C667">
        <v>36</v>
      </c>
      <c r="D667">
        <v>7000</v>
      </c>
      <c r="E667">
        <v>58</v>
      </c>
      <c r="F667">
        <f>[1]!wallScanTrans(B667,G637,H637,I637,L637)+J637</f>
        <v>61.543720388758814</v>
      </c>
      <c r="G667">
        <f t="shared" si="12"/>
        <v>0.21651645161560207</v>
      </c>
    </row>
    <row r="668" spans="1:7">
      <c r="A668">
        <v>29</v>
      </c>
      <c r="B668">
        <v>-170.47499999999999</v>
      </c>
      <c r="C668">
        <v>37</v>
      </c>
      <c r="D668">
        <v>7000</v>
      </c>
      <c r="E668">
        <v>79</v>
      </c>
      <c r="F668">
        <f>[1]!wallScanTrans(B668,G637,H637,I637,L637)+J637</f>
        <v>61.543720388758814</v>
      </c>
      <c r="G668">
        <f t="shared" si="12"/>
        <v>3.8572366818460098</v>
      </c>
    </row>
    <row r="669" spans="1:7">
      <c r="A669">
        <v>30</v>
      </c>
      <c r="B669">
        <v>-170.54499999999999</v>
      </c>
      <c r="C669">
        <v>37</v>
      </c>
      <c r="D669">
        <v>7000</v>
      </c>
      <c r="E669">
        <v>70</v>
      </c>
      <c r="F669">
        <f>[1]!wallScanTrans(B669,G637,H637,I637,L637)+J637</f>
        <v>61.543720388758814</v>
      </c>
      <c r="G669">
        <f t="shared" si="12"/>
        <v>1.0215523551927626</v>
      </c>
    </row>
    <row r="670" spans="1:7">
      <c r="A670">
        <v>31</v>
      </c>
      <c r="B670">
        <v>-170.60499999999999</v>
      </c>
      <c r="C670">
        <v>37</v>
      </c>
      <c r="D670">
        <v>7000</v>
      </c>
      <c r="E670">
        <v>49</v>
      </c>
      <c r="F670">
        <f>[1]!wallScanTrans(B670,G637,H637,I637,L637)+J637</f>
        <v>61.543720388758814</v>
      </c>
      <c r="G670">
        <f t="shared" si="12"/>
        <v>3.2111208406400729</v>
      </c>
    </row>
    <row r="671" spans="1:7">
      <c r="A671">
        <v>32</v>
      </c>
      <c r="B671">
        <v>-170.67</v>
      </c>
      <c r="C671">
        <v>36</v>
      </c>
      <c r="D671">
        <v>7000</v>
      </c>
      <c r="E671">
        <v>61</v>
      </c>
      <c r="F671">
        <f>[1]!wallScanTrans(B671,G637,H637,I637,L637)+J637</f>
        <v>61.543720388758814</v>
      </c>
      <c r="G671">
        <f t="shared" si="12"/>
        <v>4.8464239533120628E-3</v>
      </c>
    </row>
    <row r="672" spans="1:7">
      <c r="A672">
        <v>33</v>
      </c>
      <c r="B672">
        <v>-170.745</v>
      </c>
      <c r="C672">
        <v>36</v>
      </c>
      <c r="D672">
        <v>7000</v>
      </c>
      <c r="E672">
        <v>45</v>
      </c>
      <c r="F672">
        <f>[1]!wallScanTrans(B672,G637,H637,I637,L637)+J637</f>
        <v>61.543720388758814</v>
      </c>
      <c r="G672">
        <f t="shared" si="12"/>
        <v>6.0821040955874244</v>
      </c>
    </row>
    <row r="673" spans="1:12">
      <c r="A673" t="s">
        <v>0</v>
      </c>
    </row>
    <row r="674" spans="1:12">
      <c r="A674" t="s">
        <v>0</v>
      </c>
    </row>
    <row r="675" spans="1:12">
      <c r="A675" t="s">
        <v>0</v>
      </c>
    </row>
    <row r="676" spans="1:12">
      <c r="A676" t="s">
        <v>0</v>
      </c>
    </row>
    <row r="677" spans="1:12">
      <c r="A677" t="s">
        <v>104</v>
      </c>
    </row>
    <row r="678" spans="1:12">
      <c r="A678" t="s">
        <v>2</v>
      </c>
    </row>
    <row r="679" spans="1:12">
      <c r="A679" t="s">
        <v>3</v>
      </c>
    </row>
    <row r="680" spans="1:12">
      <c r="A680" t="s">
        <v>4</v>
      </c>
    </row>
    <row r="681" spans="1:12">
      <c r="A681" t="s">
        <v>5</v>
      </c>
    </row>
    <row r="682" spans="1:12">
      <c r="A682" t="s">
        <v>6</v>
      </c>
    </row>
    <row r="683" spans="1:12">
      <c r="A683" t="s">
        <v>13</v>
      </c>
    </row>
    <row r="684" spans="1:12">
      <c r="A684" t="s">
        <v>18</v>
      </c>
    </row>
    <row r="685" spans="1:12">
      <c r="A685" t="s">
        <v>9</v>
      </c>
    </row>
    <row r="686" spans="1:12">
      <c r="A686" t="s">
        <v>10</v>
      </c>
      <c r="G686" t="s">
        <v>85</v>
      </c>
      <c r="H686" t="s">
        <v>86</v>
      </c>
      <c r="I686" t="s">
        <v>87</v>
      </c>
      <c r="J686" t="s">
        <v>88</v>
      </c>
      <c r="L686" t="s">
        <v>89</v>
      </c>
    </row>
    <row r="687" spans="1:12">
      <c r="A687" t="s">
        <v>11</v>
      </c>
      <c r="G687">
        <v>120.65265762380973</v>
      </c>
      <c r="H687">
        <v>-169.77079341285247</v>
      </c>
      <c r="I687">
        <v>0.32658516643262137</v>
      </c>
      <c r="J687">
        <v>63.058308045063761</v>
      </c>
      <c r="L687">
        <v>90</v>
      </c>
    </row>
    <row r="688" spans="1:12">
      <c r="A688" t="s">
        <v>0</v>
      </c>
    </row>
    <row r="689" spans="1:8">
      <c r="A689" t="s">
        <v>56</v>
      </c>
      <c r="B689" t="s">
        <v>48</v>
      </c>
      <c r="C689" t="s">
        <v>38</v>
      </c>
      <c r="D689" t="s">
        <v>55</v>
      </c>
      <c r="E689" t="s">
        <v>54</v>
      </c>
      <c r="F689" t="s">
        <v>90</v>
      </c>
      <c r="G689" t="s">
        <v>91</v>
      </c>
      <c r="H689" t="s">
        <v>92</v>
      </c>
    </row>
    <row r="690" spans="1:8">
      <c r="A690">
        <v>1</v>
      </c>
      <c r="B690">
        <v>-168.785</v>
      </c>
      <c r="C690">
        <v>36</v>
      </c>
      <c r="D690">
        <v>7000</v>
      </c>
      <c r="E690">
        <v>171</v>
      </c>
      <c r="F690">
        <f>[1]!wallScanTrans(B690,G687,H687,I687,L687)+J687</f>
        <v>183.71096566887348</v>
      </c>
      <c r="G690">
        <f>(F690-E690)^2/E690</f>
        <v>0.94484589611275049</v>
      </c>
      <c r="H690">
        <f>SUM(G690:G722)/(COUNT(G690:G722)-4)</f>
        <v>1.1195663471685364</v>
      </c>
    </row>
    <row r="691" spans="1:8">
      <c r="A691">
        <v>2</v>
      </c>
      <c r="B691">
        <v>-168.85</v>
      </c>
      <c r="C691">
        <v>37</v>
      </c>
      <c r="D691">
        <v>7000</v>
      </c>
      <c r="E691">
        <v>194</v>
      </c>
      <c r="F691">
        <f>[1]!wallScanTrans(B691,G687,H687,I687,L687)+J687</f>
        <v>183.71096566887348</v>
      </c>
      <c r="G691">
        <f t="shared" ref="G691:G722" si="13">(F691-E691)^2/E691</f>
        <v>0.54569189416030961</v>
      </c>
    </row>
    <row r="692" spans="1:8">
      <c r="A692">
        <v>3</v>
      </c>
      <c r="B692">
        <v>-168.91499999999999</v>
      </c>
      <c r="C692">
        <v>36</v>
      </c>
      <c r="D692">
        <v>7000</v>
      </c>
      <c r="E692">
        <v>164</v>
      </c>
      <c r="F692">
        <f>[1]!wallScanTrans(B692,G687,H687,I687,L687)+J687</f>
        <v>183.71096566887348</v>
      </c>
      <c r="G692">
        <f t="shared" si="13"/>
        <v>2.36903760731408</v>
      </c>
    </row>
    <row r="693" spans="1:8">
      <c r="A693">
        <v>4</v>
      </c>
      <c r="B693">
        <v>-168.98</v>
      </c>
      <c r="C693">
        <v>37</v>
      </c>
      <c r="D693">
        <v>7000</v>
      </c>
      <c r="E693">
        <v>177</v>
      </c>
      <c r="F693">
        <f>[1]!wallScanTrans(B693,G687,H687,I687,L687)+J687</f>
        <v>183.71096566887348</v>
      </c>
      <c r="G693">
        <f t="shared" si="13"/>
        <v>0.25444666784631942</v>
      </c>
    </row>
    <row r="694" spans="1:8">
      <c r="A694">
        <v>5</v>
      </c>
      <c r="B694">
        <v>-169.05</v>
      </c>
      <c r="C694">
        <v>36</v>
      </c>
      <c r="D694">
        <v>7000</v>
      </c>
      <c r="E694">
        <v>182</v>
      </c>
      <c r="F694">
        <f>[1]!wallScanTrans(B694,G687,H687,I687,L687)+J687</f>
        <v>183.71096566887348</v>
      </c>
      <c r="G694">
        <f t="shared" si="13"/>
        <v>1.6084634725624668E-2</v>
      </c>
    </row>
    <row r="695" spans="1:8">
      <c r="A695">
        <v>6</v>
      </c>
      <c r="B695">
        <v>-169.11500000000001</v>
      </c>
      <c r="C695">
        <v>37</v>
      </c>
      <c r="D695">
        <v>7000</v>
      </c>
      <c r="E695">
        <v>191</v>
      </c>
      <c r="F695">
        <f>[1]!wallScanTrans(B695,G687,H687,I687,L687)+J687</f>
        <v>183.71096566887348</v>
      </c>
      <c r="G695">
        <f t="shared" si="13"/>
        <v>0.27816765172953389</v>
      </c>
    </row>
    <row r="696" spans="1:8">
      <c r="A696">
        <v>7</v>
      </c>
      <c r="B696">
        <v>-169.17</v>
      </c>
      <c r="C696">
        <v>37</v>
      </c>
      <c r="D696">
        <v>7000</v>
      </c>
      <c r="E696">
        <v>193</v>
      </c>
      <c r="F696">
        <f>[1]!wallScanTrans(B696,G687,H687,I687,L687)+J687</f>
        <v>183.71096566887348</v>
      </c>
      <c r="G696">
        <f t="shared" si="13"/>
        <v>0.44707854303029554</v>
      </c>
    </row>
    <row r="697" spans="1:8">
      <c r="A697">
        <v>8</v>
      </c>
      <c r="B697">
        <v>-169.245</v>
      </c>
      <c r="C697">
        <v>36</v>
      </c>
      <c r="D697">
        <v>7000</v>
      </c>
      <c r="E697">
        <v>198</v>
      </c>
      <c r="F697">
        <f>[1]!wallScanTrans(B697,G687,H687,I687,L687)+J687</f>
        <v>183.71096566887348</v>
      </c>
      <c r="G697">
        <f t="shared" si="13"/>
        <v>1.0311944551318797</v>
      </c>
    </row>
    <row r="698" spans="1:8">
      <c r="A698">
        <v>9</v>
      </c>
      <c r="B698">
        <v>-169.31</v>
      </c>
      <c r="C698">
        <v>37</v>
      </c>
      <c r="D698">
        <v>7000</v>
      </c>
      <c r="E698">
        <v>178</v>
      </c>
      <c r="F698">
        <f>[1]!wallScanTrans(B698,G687,H687,I687,L687)+J687</f>
        <v>183.71096566887348</v>
      </c>
      <c r="G698">
        <f t="shared" si="13"/>
        <v>0.1832310610733234</v>
      </c>
    </row>
    <row r="699" spans="1:8">
      <c r="A699">
        <v>10</v>
      </c>
      <c r="B699">
        <v>-169.38</v>
      </c>
      <c r="C699">
        <v>36</v>
      </c>
      <c r="D699">
        <v>7000</v>
      </c>
      <c r="E699">
        <v>172</v>
      </c>
      <c r="F699">
        <f>[1]!wallScanTrans(B699,G687,H687,I687,L687)+J687</f>
        <v>183.71096566887348</v>
      </c>
      <c r="G699">
        <f t="shared" si="13"/>
        <v>0.79736463312519401</v>
      </c>
    </row>
    <row r="700" spans="1:8">
      <c r="A700">
        <v>11</v>
      </c>
      <c r="B700">
        <v>-169.44</v>
      </c>
      <c r="C700">
        <v>36</v>
      </c>
      <c r="D700">
        <v>7000</v>
      </c>
      <c r="E700">
        <v>166</v>
      </c>
      <c r="F700">
        <f>[1]!wallScanTrans(B700,G687,H687,I687,L687)+J687</f>
        <v>183.71096566887348</v>
      </c>
      <c r="G700">
        <f t="shared" si="13"/>
        <v>1.8896283429157543</v>
      </c>
    </row>
    <row r="701" spans="1:8">
      <c r="A701">
        <v>12</v>
      </c>
      <c r="B701">
        <v>-169.495</v>
      </c>
      <c r="C701">
        <v>36</v>
      </c>
      <c r="D701">
        <v>7000</v>
      </c>
      <c r="E701">
        <v>211</v>
      </c>
      <c r="F701">
        <f>[1]!wallScanTrans(B701,G687,H687,I687,L687)+J687</f>
        <v>183.71096566887348</v>
      </c>
      <c r="G701">
        <f t="shared" si="13"/>
        <v>3.5293431029639883</v>
      </c>
    </row>
    <row r="702" spans="1:8">
      <c r="A702">
        <v>13</v>
      </c>
      <c r="B702">
        <v>-169.57</v>
      </c>
      <c r="C702">
        <v>37</v>
      </c>
      <c r="D702">
        <v>7000</v>
      </c>
      <c r="E702">
        <v>202</v>
      </c>
      <c r="F702">
        <f>[1]!wallScanTrans(B702,G687,H687,I687,L687)+J687</f>
        <v>182.68354332930073</v>
      </c>
      <c r="G702">
        <f t="shared" si="13"/>
        <v>1.8471559322326843</v>
      </c>
    </row>
    <row r="703" spans="1:8">
      <c r="A703">
        <v>14</v>
      </c>
      <c r="B703">
        <v>-169.64</v>
      </c>
      <c r="C703">
        <v>36</v>
      </c>
      <c r="D703">
        <v>7000</v>
      </c>
      <c r="E703">
        <v>183</v>
      </c>
      <c r="F703">
        <f>[1]!wallScanTrans(B703,G687,H687,I687,L687)+J687</f>
        <v>172.36779058651922</v>
      </c>
      <c r="G703">
        <f t="shared" si="13"/>
        <v>0.61772610389130767</v>
      </c>
    </row>
    <row r="704" spans="1:8">
      <c r="A704">
        <v>15</v>
      </c>
      <c r="B704">
        <v>-169.70500000000001</v>
      </c>
      <c r="C704">
        <v>37</v>
      </c>
      <c r="D704">
        <v>7000</v>
      </c>
      <c r="E704">
        <v>149</v>
      </c>
      <c r="F704">
        <f>[1]!wallScanTrans(B704,G687,H687,I687,L687)+J687</f>
        <v>152.8624925063387</v>
      </c>
      <c r="G704">
        <f t="shared" si="13"/>
        <v>0.10012649907062141</v>
      </c>
    </row>
    <row r="705" spans="1:7">
      <c r="A705">
        <v>16</v>
      </c>
      <c r="B705">
        <v>-169.77</v>
      </c>
      <c r="C705">
        <v>37</v>
      </c>
      <c r="D705">
        <v>7000</v>
      </c>
      <c r="E705">
        <v>114</v>
      </c>
      <c r="F705">
        <f>[1]!wallScanTrans(B705,G687,H687,I687,L687)+J687</f>
        <v>123.79845348933492</v>
      </c>
      <c r="G705">
        <f t="shared" si="13"/>
        <v>0.84219027002333013</v>
      </c>
    </row>
    <row r="706" spans="1:7">
      <c r="A706">
        <v>17</v>
      </c>
      <c r="B706">
        <v>-169.82499999999999</v>
      </c>
      <c r="C706">
        <v>36</v>
      </c>
      <c r="D706">
        <v>7000</v>
      </c>
      <c r="E706">
        <v>104</v>
      </c>
      <c r="F706">
        <f>[1]!wallScanTrans(B706,G687,H687,I687,L687)+J687</f>
        <v>98.387608793608223</v>
      </c>
      <c r="G706">
        <f t="shared" si="13"/>
        <v>0.30287437551522833</v>
      </c>
    </row>
    <row r="707" spans="1:7">
      <c r="A707">
        <v>18</v>
      </c>
      <c r="B707">
        <v>-169.89500000000001</v>
      </c>
      <c r="C707">
        <v>36</v>
      </c>
      <c r="D707">
        <v>7000</v>
      </c>
      <c r="E707">
        <v>83</v>
      </c>
      <c r="F707">
        <f>[1]!wallScanTrans(B707,G687,H687,I687,L687)+J687</f>
        <v>75.942825559423312</v>
      </c>
      <c r="G707">
        <f t="shared" si="13"/>
        <v>0.60004471186420349</v>
      </c>
    </row>
    <row r="708" spans="1:7">
      <c r="A708">
        <v>19</v>
      </c>
      <c r="B708">
        <v>-169.95</v>
      </c>
      <c r="C708">
        <v>36</v>
      </c>
      <c r="D708">
        <v>7000</v>
      </c>
      <c r="E708">
        <v>62</v>
      </c>
      <c r="F708">
        <f>[1]!wallScanTrans(B708,G687,H687,I687,L687)+J687</f>
        <v>66.084720855733821</v>
      </c>
      <c r="G708">
        <f t="shared" si="13"/>
        <v>0.26911200756881992</v>
      </c>
    </row>
    <row r="709" spans="1:7">
      <c r="A709">
        <v>20</v>
      </c>
      <c r="B709">
        <v>-170.03</v>
      </c>
      <c r="C709">
        <v>37</v>
      </c>
      <c r="D709">
        <v>7000</v>
      </c>
      <c r="E709">
        <v>76</v>
      </c>
      <c r="F709">
        <f>[1]!wallScanTrans(B709,G687,H687,I687,L687)+J687</f>
        <v>63.058308045063761</v>
      </c>
      <c r="G709">
        <f t="shared" si="13"/>
        <v>2.2037814560060709</v>
      </c>
    </row>
    <row r="710" spans="1:7">
      <c r="A710">
        <v>21</v>
      </c>
      <c r="B710">
        <v>-170.09</v>
      </c>
      <c r="C710">
        <v>36</v>
      </c>
      <c r="D710">
        <v>7000</v>
      </c>
      <c r="E710">
        <v>69</v>
      </c>
      <c r="F710">
        <f>[1]!wallScanTrans(B710,G687,H687,I687,L687)+J687</f>
        <v>63.058308045063761</v>
      </c>
      <c r="G710">
        <f t="shared" si="13"/>
        <v>0.5116478737297685</v>
      </c>
    </row>
    <row r="711" spans="1:7">
      <c r="A711">
        <v>22</v>
      </c>
      <c r="B711">
        <v>-170.15</v>
      </c>
      <c r="C711">
        <v>37</v>
      </c>
      <c r="D711">
        <v>7000</v>
      </c>
      <c r="E711">
        <v>55</v>
      </c>
      <c r="F711">
        <f>[1]!wallScanTrans(B711,G687,H687,I687,L687)+J687</f>
        <v>63.058308045063761</v>
      </c>
      <c r="G711">
        <f t="shared" si="13"/>
        <v>1.1806605190752606</v>
      </c>
    </row>
    <row r="712" spans="1:7">
      <c r="A712">
        <v>23</v>
      </c>
      <c r="B712">
        <v>-170.22</v>
      </c>
      <c r="C712">
        <v>37</v>
      </c>
      <c r="D712">
        <v>7000</v>
      </c>
      <c r="E712">
        <v>71</v>
      </c>
      <c r="F712">
        <f>[1]!wallScanTrans(B712,G687,H687,I687,L687)+J687</f>
        <v>63.058308045063761</v>
      </c>
      <c r="G712">
        <f t="shared" si="13"/>
        <v>0.88831649446618288</v>
      </c>
    </row>
    <row r="713" spans="1:7">
      <c r="A713">
        <v>24</v>
      </c>
      <c r="B713">
        <v>-170.27500000000001</v>
      </c>
      <c r="C713">
        <v>36</v>
      </c>
      <c r="D713">
        <v>7000</v>
      </c>
      <c r="E713">
        <v>64</v>
      </c>
      <c r="F713">
        <f>[1]!wallScanTrans(B713,G687,H687,I687,L687)+J687</f>
        <v>63.058308045063761</v>
      </c>
      <c r="G713">
        <f t="shared" si="13"/>
        <v>1.3855995906119307E-2</v>
      </c>
    </row>
    <row r="714" spans="1:7">
      <c r="A714">
        <v>25</v>
      </c>
      <c r="B714">
        <v>-170.345</v>
      </c>
      <c r="C714">
        <v>36</v>
      </c>
      <c r="D714">
        <v>7000</v>
      </c>
      <c r="E714">
        <v>51</v>
      </c>
      <c r="F714">
        <f>[1]!wallScanTrans(B714,G687,H687,I687,L687)+J687</f>
        <v>63.058308045063761</v>
      </c>
      <c r="G714">
        <f t="shared" si="13"/>
        <v>2.8510351550911652</v>
      </c>
    </row>
    <row r="715" spans="1:7">
      <c r="A715">
        <v>26</v>
      </c>
      <c r="B715">
        <v>-170.41499999999999</v>
      </c>
      <c r="C715">
        <v>37</v>
      </c>
      <c r="D715">
        <v>7000</v>
      </c>
      <c r="E715">
        <v>56</v>
      </c>
      <c r="F715">
        <f>[1]!wallScanTrans(B715,G687,H687,I687,L687)+J687</f>
        <v>63.058308045063761</v>
      </c>
      <c r="G715">
        <f t="shared" si="13"/>
        <v>0.88963772248235373</v>
      </c>
    </row>
    <row r="716" spans="1:7">
      <c r="A716">
        <v>27</v>
      </c>
      <c r="B716">
        <v>-170.48</v>
      </c>
      <c r="C716">
        <v>37</v>
      </c>
      <c r="D716">
        <v>7000</v>
      </c>
      <c r="E716">
        <v>60</v>
      </c>
      <c r="F716">
        <f>[1]!wallScanTrans(B716,G687,H687,I687,L687)+J687</f>
        <v>63.058308045063761</v>
      </c>
      <c r="G716">
        <f t="shared" si="13"/>
        <v>0.15588746830836206</v>
      </c>
    </row>
    <row r="717" spans="1:7">
      <c r="A717">
        <v>28</v>
      </c>
      <c r="B717">
        <v>-170.54499999999999</v>
      </c>
      <c r="C717">
        <v>36</v>
      </c>
      <c r="D717">
        <v>7000</v>
      </c>
      <c r="E717">
        <v>62</v>
      </c>
      <c r="F717">
        <f>[1]!wallScanTrans(B717,G687,H687,I687,L687)+J687</f>
        <v>63.058308045063761</v>
      </c>
      <c r="G717">
        <f t="shared" si="13"/>
        <v>1.8064772874946445E-2</v>
      </c>
    </row>
    <row r="718" spans="1:7">
      <c r="A718">
        <v>29</v>
      </c>
      <c r="B718">
        <v>-170.60499999999999</v>
      </c>
      <c r="C718">
        <v>37</v>
      </c>
      <c r="D718">
        <v>7000</v>
      </c>
      <c r="E718">
        <v>82</v>
      </c>
      <c r="F718">
        <f>[1]!wallScanTrans(B718,G687,H687,I687,L687)+J687</f>
        <v>63.058308045063761</v>
      </c>
      <c r="G718">
        <f t="shared" si="13"/>
        <v>4.3754596843377591</v>
      </c>
    </row>
    <row r="719" spans="1:7">
      <c r="A719">
        <v>30</v>
      </c>
      <c r="B719">
        <v>-170.67</v>
      </c>
      <c r="C719">
        <v>36</v>
      </c>
      <c r="D719">
        <v>7000</v>
      </c>
      <c r="E719">
        <v>67</v>
      </c>
      <c r="F719">
        <f>[1]!wallScanTrans(B719,G687,H687,I687,L687)+J687</f>
        <v>63.058308045063761</v>
      </c>
      <c r="G719">
        <f t="shared" si="13"/>
        <v>0.2318945592180458</v>
      </c>
    </row>
    <row r="720" spans="1:7">
      <c r="A720">
        <v>31</v>
      </c>
      <c r="B720">
        <v>-170.745</v>
      </c>
      <c r="C720">
        <v>36</v>
      </c>
      <c r="D720">
        <v>7000</v>
      </c>
      <c r="E720">
        <v>53</v>
      </c>
      <c r="F720">
        <f>[1]!wallScanTrans(B720,G687,H687,I687,L687)+J687</f>
        <v>63.058308045063761</v>
      </c>
      <c r="G720">
        <f t="shared" si="13"/>
        <v>1.9088596364036674</v>
      </c>
    </row>
    <row r="721" spans="1:12">
      <c r="A721">
        <v>32</v>
      </c>
      <c r="B721">
        <v>-170.79499999999999</v>
      </c>
      <c r="C721">
        <v>37</v>
      </c>
      <c r="D721">
        <v>7000</v>
      </c>
      <c r="E721">
        <v>68</v>
      </c>
      <c r="F721">
        <f>[1]!wallScanTrans(B721,G687,H687,I687,L687)+J687</f>
        <v>63.058308045063761</v>
      </c>
      <c r="G721">
        <f t="shared" si="13"/>
        <v>0.35912234378649333</v>
      </c>
    </row>
    <row r="722" spans="1:12">
      <c r="A722">
        <v>33</v>
      </c>
      <c r="B722">
        <v>-170.875</v>
      </c>
      <c r="C722">
        <v>36</v>
      </c>
      <c r="D722">
        <v>7000</v>
      </c>
      <c r="E722">
        <v>64</v>
      </c>
      <c r="F722">
        <f>[1]!wallScanTrans(B722,G687,H687,I687,L687)+J687</f>
        <v>63.058308045063761</v>
      </c>
      <c r="G722">
        <f t="shared" si="13"/>
        <v>1.3855995906119307E-2</v>
      </c>
    </row>
    <row r="723" spans="1:12">
      <c r="A723" t="s">
        <v>0</v>
      </c>
    </row>
    <row r="724" spans="1:12">
      <c r="A724" t="s">
        <v>0</v>
      </c>
    </row>
    <row r="725" spans="1:12">
      <c r="A725" t="s">
        <v>0</v>
      </c>
    </row>
    <row r="726" spans="1:12">
      <c r="A726" t="s">
        <v>0</v>
      </c>
    </row>
    <row r="727" spans="1:12">
      <c r="A727" t="s">
        <v>105</v>
      </c>
    </row>
    <row r="728" spans="1:12">
      <c r="A728" t="s">
        <v>2</v>
      </c>
    </row>
    <row r="729" spans="1:12">
      <c r="A729" t="s">
        <v>3</v>
      </c>
    </row>
    <row r="730" spans="1:12">
      <c r="A730" t="s">
        <v>4</v>
      </c>
    </row>
    <row r="731" spans="1:12">
      <c r="A731" t="s">
        <v>5</v>
      </c>
    </row>
    <row r="732" spans="1:12">
      <c r="A732" t="s">
        <v>6</v>
      </c>
    </row>
    <row r="733" spans="1:12">
      <c r="A733" t="s">
        <v>13</v>
      </c>
    </row>
    <row r="734" spans="1:12">
      <c r="A734" t="s">
        <v>20</v>
      </c>
    </row>
    <row r="735" spans="1:12">
      <c r="A735" t="s">
        <v>9</v>
      </c>
    </row>
    <row r="736" spans="1:12">
      <c r="A736" t="s">
        <v>10</v>
      </c>
      <c r="G736" t="s">
        <v>85</v>
      </c>
      <c r="H736" t="s">
        <v>86</v>
      </c>
      <c r="I736" t="s">
        <v>87</v>
      </c>
      <c r="J736" t="s">
        <v>88</v>
      </c>
      <c r="L736" t="s">
        <v>89</v>
      </c>
    </row>
    <row r="737" spans="1:12">
      <c r="A737" t="s">
        <v>11</v>
      </c>
      <c r="G737">
        <v>118.64808584721875</v>
      </c>
      <c r="H737">
        <v>-168.5964473302536</v>
      </c>
      <c r="I737">
        <v>0.39802534714070548</v>
      </c>
      <c r="J737">
        <v>59.208845089165784</v>
      </c>
      <c r="L737">
        <v>90</v>
      </c>
    </row>
    <row r="738" spans="1:12">
      <c r="A738" t="s">
        <v>0</v>
      </c>
    </row>
    <row r="739" spans="1:12">
      <c r="A739" t="s">
        <v>56</v>
      </c>
      <c r="B739" t="s">
        <v>48</v>
      </c>
      <c r="C739" t="s">
        <v>38</v>
      </c>
      <c r="D739" t="s">
        <v>55</v>
      </c>
      <c r="E739" t="s">
        <v>54</v>
      </c>
      <c r="F739" t="s">
        <v>90</v>
      </c>
      <c r="G739" t="s">
        <v>91</v>
      </c>
      <c r="H739" t="s">
        <v>92</v>
      </c>
    </row>
    <row r="740" spans="1:12">
      <c r="A740">
        <v>1</v>
      </c>
      <c r="B740">
        <v>-167.71</v>
      </c>
      <c r="C740">
        <v>37</v>
      </c>
      <c r="D740">
        <v>7000</v>
      </c>
      <c r="E740">
        <v>179</v>
      </c>
      <c r="F740">
        <f>[1]!wallScanTrans(B740,G737,H737,I737,L737)+J737</f>
        <v>177.85693093638454</v>
      </c>
      <c r="G740">
        <f>(F740-E740)^2/E740</f>
        <v>7.2994797999704842E-3</v>
      </c>
      <c r="H740">
        <f>SUM(G740:G772)/(COUNT(G740:G772)-4)</f>
        <v>2.1144718609490272</v>
      </c>
    </row>
    <row r="741" spans="1:12">
      <c r="A741">
        <v>2</v>
      </c>
      <c r="B741">
        <v>-167.79</v>
      </c>
      <c r="C741">
        <v>37</v>
      </c>
      <c r="D741">
        <v>7000</v>
      </c>
      <c r="E741">
        <v>149</v>
      </c>
      <c r="F741">
        <f>[1]!wallScanTrans(B741,G737,H737,I737,L737)+J737</f>
        <v>177.85693093638454</v>
      </c>
      <c r="G741">
        <f t="shared" ref="G741:G772" si="14">(F741-E741)^2/E741</f>
        <v>5.588741362867566</v>
      </c>
    </row>
    <row r="742" spans="1:12">
      <c r="A742">
        <v>3</v>
      </c>
      <c r="B742">
        <v>-167.86</v>
      </c>
      <c r="C742">
        <v>37</v>
      </c>
      <c r="D742">
        <v>7000</v>
      </c>
      <c r="E742">
        <v>152</v>
      </c>
      <c r="F742">
        <f>[1]!wallScanTrans(B742,G737,H737,I737,L737)+J737</f>
        <v>177.85693093638454</v>
      </c>
      <c r="G742">
        <f t="shared" si="14"/>
        <v>4.3985584042694743</v>
      </c>
    </row>
    <row r="743" spans="1:12">
      <c r="A743">
        <v>4</v>
      </c>
      <c r="B743">
        <v>-167.92500000000001</v>
      </c>
      <c r="C743">
        <v>36</v>
      </c>
      <c r="D743">
        <v>7000</v>
      </c>
      <c r="E743">
        <v>184</v>
      </c>
      <c r="F743">
        <f>[1]!wallScanTrans(B743,G737,H737,I737,L737)+J737</f>
        <v>177.85693093638454</v>
      </c>
      <c r="G743">
        <f t="shared" si="14"/>
        <v>0.20509400826276783</v>
      </c>
    </row>
    <row r="744" spans="1:12">
      <c r="A744">
        <v>5</v>
      </c>
      <c r="B744">
        <v>-167.97499999999999</v>
      </c>
      <c r="C744">
        <v>36</v>
      </c>
      <c r="D744">
        <v>7000</v>
      </c>
      <c r="E744">
        <v>187</v>
      </c>
      <c r="F744">
        <f>[1]!wallScanTrans(B744,G737,H737,I737,L737)+J737</f>
        <v>177.85693093638454</v>
      </c>
      <c r="G744">
        <f t="shared" si="14"/>
        <v>0.44703589252428894</v>
      </c>
    </row>
    <row r="745" spans="1:12">
      <c r="A745">
        <v>6</v>
      </c>
      <c r="B745">
        <v>-168.04</v>
      </c>
      <c r="C745">
        <v>37</v>
      </c>
      <c r="D745">
        <v>7000</v>
      </c>
      <c r="E745">
        <v>189</v>
      </c>
      <c r="F745">
        <f>[1]!wallScanTrans(B745,G737,H737,I737,L737)+J737</f>
        <v>177.85693093638454</v>
      </c>
      <c r="G745">
        <f t="shared" si="14"/>
        <v>0.65697348230954422</v>
      </c>
    </row>
    <row r="746" spans="1:12">
      <c r="A746">
        <v>7</v>
      </c>
      <c r="B746">
        <v>-168.10499999999999</v>
      </c>
      <c r="C746">
        <v>37</v>
      </c>
      <c r="D746">
        <v>7000</v>
      </c>
      <c r="E746">
        <v>174</v>
      </c>
      <c r="F746">
        <f>[1]!wallScanTrans(B746,G737,H737,I737,L737)+J737</f>
        <v>177.85693093638454</v>
      </c>
      <c r="G746">
        <f t="shared" si="14"/>
        <v>8.5493771540460631E-2</v>
      </c>
    </row>
    <row r="747" spans="1:12">
      <c r="A747">
        <v>8</v>
      </c>
      <c r="B747">
        <v>-168.17</v>
      </c>
      <c r="C747">
        <v>37</v>
      </c>
      <c r="D747">
        <v>7000</v>
      </c>
      <c r="E747">
        <v>182</v>
      </c>
      <c r="F747">
        <f>[1]!wallScanTrans(B747,G737,H737,I737,L737)+J737</f>
        <v>177.85693093638454</v>
      </c>
      <c r="G747">
        <f t="shared" si="14"/>
        <v>9.4313303658722286E-2</v>
      </c>
    </row>
    <row r="748" spans="1:12">
      <c r="A748">
        <v>9</v>
      </c>
      <c r="B748">
        <v>-168.25</v>
      </c>
      <c r="C748">
        <v>36</v>
      </c>
      <c r="D748">
        <v>7000</v>
      </c>
      <c r="E748">
        <v>187</v>
      </c>
      <c r="F748">
        <f>[1]!wallScanTrans(B748,G737,H737,I737,L737)+J737</f>
        <v>177.85693093638454</v>
      </c>
      <c r="G748">
        <f t="shared" si="14"/>
        <v>0.44703589252428894</v>
      </c>
    </row>
    <row r="749" spans="1:12">
      <c r="A749">
        <v>10</v>
      </c>
      <c r="B749">
        <v>-168.315</v>
      </c>
      <c r="C749">
        <v>37</v>
      </c>
      <c r="D749">
        <v>7000</v>
      </c>
      <c r="E749">
        <v>181</v>
      </c>
      <c r="F749">
        <f>[1]!wallScanTrans(B749,G737,H737,I737,L737)+J737</f>
        <v>177.85693093638454</v>
      </c>
      <c r="G749">
        <f t="shared" si="14"/>
        <v>5.4579464854456035E-2</v>
      </c>
    </row>
    <row r="750" spans="1:12">
      <c r="A750">
        <v>11</v>
      </c>
      <c r="B750">
        <v>-168.36500000000001</v>
      </c>
      <c r="C750">
        <v>37</v>
      </c>
      <c r="D750">
        <v>7000</v>
      </c>
      <c r="E750">
        <v>219</v>
      </c>
      <c r="F750">
        <f>[1]!wallScanTrans(B750,G737,H737,I737,L737)+J737</f>
        <v>175.9846823623019</v>
      </c>
      <c r="G750">
        <f t="shared" si="14"/>
        <v>8.4489385911966277</v>
      </c>
    </row>
    <row r="751" spans="1:12">
      <c r="A751">
        <v>12</v>
      </c>
      <c r="B751">
        <v>-168.435</v>
      </c>
      <c r="C751">
        <v>37</v>
      </c>
      <c r="D751">
        <v>7000</v>
      </c>
      <c r="E751">
        <v>167</v>
      </c>
      <c r="F751">
        <f>[1]!wallScanTrans(B751,G737,H737,I737,L737)+J737</f>
        <v>167.07255061943928</v>
      </c>
      <c r="G751">
        <f t="shared" si="14"/>
        <v>3.1518517251639204E-5</v>
      </c>
    </row>
    <row r="752" spans="1:12">
      <c r="A752">
        <v>13</v>
      </c>
      <c r="B752">
        <v>-168.505</v>
      </c>
      <c r="C752">
        <v>36</v>
      </c>
      <c r="D752">
        <v>7000</v>
      </c>
      <c r="E752">
        <v>150</v>
      </c>
      <c r="F752">
        <f>[1]!wallScanTrans(B752,G737,H737,I737,L737)+J737</f>
        <v>150.820937846563</v>
      </c>
      <c r="G752">
        <f t="shared" si="14"/>
        <v>4.4929263194632843E-3</v>
      </c>
    </row>
    <row r="753" spans="1:7">
      <c r="A753">
        <v>14</v>
      </c>
      <c r="B753">
        <v>-168.565</v>
      </c>
      <c r="C753">
        <v>37</v>
      </c>
      <c r="D753">
        <v>7000</v>
      </c>
      <c r="E753">
        <v>120</v>
      </c>
      <c r="F753">
        <f>[1]!wallScanTrans(B753,G737,H737,I737,L737)+J737</f>
        <v>131.04935628265514</v>
      </c>
      <c r="G753">
        <f t="shared" si="14"/>
        <v>1.0174022855087552</v>
      </c>
    </row>
    <row r="754" spans="1:7">
      <c r="A754">
        <v>15</v>
      </c>
      <c r="B754">
        <v>-168.63499999999999</v>
      </c>
      <c r="C754">
        <v>36</v>
      </c>
      <c r="D754">
        <v>7000</v>
      </c>
      <c r="E754">
        <v>104</v>
      </c>
      <c r="F754">
        <f>[1]!wallScanTrans(B754,G737,H737,I737,L737)+J737</f>
        <v>103.39355060470004</v>
      </c>
      <c r="G754">
        <f t="shared" si="14"/>
        <v>3.5363545101893138E-3</v>
      </c>
    </row>
    <row r="755" spans="1:7">
      <c r="A755">
        <v>16</v>
      </c>
      <c r="B755">
        <v>-168.70500000000001</v>
      </c>
      <c r="C755">
        <v>37</v>
      </c>
      <c r="D755">
        <v>7000</v>
      </c>
      <c r="E755">
        <v>86</v>
      </c>
      <c r="F755">
        <f>[1]!wallScanTrans(B755,G737,H737,I737,L737)+J737</f>
        <v>81.595947012077943</v>
      </c>
      <c r="G755">
        <f t="shared" si="14"/>
        <v>0.22553119442354883</v>
      </c>
    </row>
    <row r="756" spans="1:7">
      <c r="A756">
        <v>17</v>
      </c>
      <c r="B756">
        <v>-168.76499999999999</v>
      </c>
      <c r="C756">
        <v>37</v>
      </c>
      <c r="D756">
        <v>7000</v>
      </c>
      <c r="E756">
        <v>74</v>
      </c>
      <c r="F756">
        <f>[1]!wallScanTrans(B756,G737,H737,I737,L737)+J737</f>
        <v>68.753914548425016</v>
      </c>
      <c r="G756">
        <f t="shared" si="14"/>
        <v>0.37191098061117173</v>
      </c>
    </row>
    <row r="757" spans="1:7">
      <c r="A757">
        <v>18</v>
      </c>
      <c r="B757">
        <v>-168.82499999999999</v>
      </c>
      <c r="C757">
        <v>37</v>
      </c>
      <c r="D757">
        <v>7000</v>
      </c>
      <c r="E757">
        <v>57</v>
      </c>
      <c r="F757">
        <f>[1]!wallScanTrans(B757,G737,H737,I737,L737)+J737</f>
        <v>61.304153861919083</v>
      </c>
      <c r="G757">
        <f t="shared" si="14"/>
        <v>0.32501299065040273</v>
      </c>
    </row>
    <row r="758" spans="1:7">
      <c r="A758">
        <v>19</v>
      </c>
      <c r="B758">
        <v>-168.9</v>
      </c>
      <c r="C758">
        <v>37</v>
      </c>
      <c r="D758">
        <v>7000</v>
      </c>
      <c r="E758">
        <v>85</v>
      </c>
      <c r="F758">
        <f>[1]!wallScanTrans(B758,G737,H737,I737,L737)+J737</f>
        <v>59.208845089165784</v>
      </c>
      <c r="G758">
        <f t="shared" si="14"/>
        <v>7.8256902545252691</v>
      </c>
    </row>
    <row r="759" spans="1:7">
      <c r="A759">
        <v>20</v>
      </c>
      <c r="B759">
        <v>-168.96</v>
      </c>
      <c r="C759">
        <v>37</v>
      </c>
      <c r="D759">
        <v>7000</v>
      </c>
      <c r="E759">
        <v>65</v>
      </c>
      <c r="F759">
        <f>[1]!wallScanTrans(B759,G737,H737,I737,L737)+J737</f>
        <v>59.208845089165784</v>
      </c>
      <c r="G759">
        <f t="shared" si="14"/>
        <v>0.51596115694275768</v>
      </c>
    </row>
    <row r="760" spans="1:7">
      <c r="A760">
        <v>21</v>
      </c>
      <c r="B760">
        <v>-169.03</v>
      </c>
      <c r="C760">
        <v>37</v>
      </c>
      <c r="D760">
        <v>7000</v>
      </c>
      <c r="E760">
        <v>73</v>
      </c>
      <c r="F760">
        <f>[1]!wallScanTrans(B760,G737,H737,I737,L737)+J737</f>
        <v>59.208845089165784</v>
      </c>
      <c r="G760">
        <f t="shared" si="14"/>
        <v>2.6054240243099547</v>
      </c>
    </row>
    <row r="761" spans="1:7">
      <c r="A761">
        <v>22</v>
      </c>
      <c r="B761">
        <v>-169.09</v>
      </c>
      <c r="C761">
        <v>37</v>
      </c>
      <c r="D761">
        <v>7000</v>
      </c>
      <c r="E761">
        <v>66</v>
      </c>
      <c r="F761">
        <f>[1]!wallScanTrans(B761,G737,H737,I737,L737)+J737</f>
        <v>59.208845089165784</v>
      </c>
      <c r="G761">
        <f t="shared" si="14"/>
        <v>0.69878462155981336</v>
      </c>
    </row>
    <row r="762" spans="1:7">
      <c r="A762">
        <v>23</v>
      </c>
      <c r="B762">
        <v>-169.14500000000001</v>
      </c>
      <c r="C762">
        <v>36</v>
      </c>
      <c r="D762">
        <v>7000</v>
      </c>
      <c r="E762">
        <v>55</v>
      </c>
      <c r="F762">
        <f>[1]!wallScanTrans(B762,G737,H737,I737,L737)+J737</f>
        <v>59.208845089165784</v>
      </c>
      <c r="G762">
        <f t="shared" si="14"/>
        <v>0.3220795815380898</v>
      </c>
    </row>
    <row r="763" spans="1:7">
      <c r="A763">
        <v>24</v>
      </c>
      <c r="B763">
        <v>-169.22</v>
      </c>
      <c r="C763">
        <v>37</v>
      </c>
      <c r="D763">
        <v>7000</v>
      </c>
      <c r="E763">
        <v>65</v>
      </c>
      <c r="F763">
        <f>[1]!wallScanTrans(B763,G737,H737,I737,L737)+J737</f>
        <v>59.208845089165784</v>
      </c>
      <c r="G763">
        <f t="shared" si="14"/>
        <v>0.51596115694275768</v>
      </c>
    </row>
    <row r="764" spans="1:7">
      <c r="A764">
        <v>25</v>
      </c>
      <c r="B764">
        <v>-169.29</v>
      </c>
      <c r="C764">
        <v>36</v>
      </c>
      <c r="D764">
        <v>7000</v>
      </c>
      <c r="E764">
        <v>68</v>
      </c>
      <c r="F764">
        <f>[1]!wallScanTrans(B764,G737,H737,I737,L737)+J737</f>
        <v>59.208845089165784</v>
      </c>
      <c r="G764">
        <f t="shared" si="14"/>
        <v>1.1365353627394785</v>
      </c>
    </row>
    <row r="765" spans="1:7">
      <c r="A765">
        <v>26</v>
      </c>
      <c r="B765">
        <v>-169.345</v>
      </c>
      <c r="C765">
        <v>37</v>
      </c>
      <c r="D765">
        <v>7000</v>
      </c>
      <c r="E765">
        <v>64</v>
      </c>
      <c r="F765">
        <f>[1]!wallScanTrans(B765,G737,H737,I737,L737)+J737</f>
        <v>59.208845089165784</v>
      </c>
      <c r="G765">
        <f t="shared" si="14"/>
        <v>0.35867445905641909</v>
      </c>
    </row>
    <row r="766" spans="1:7">
      <c r="A766">
        <v>27</v>
      </c>
      <c r="B766">
        <v>-169.42</v>
      </c>
      <c r="C766">
        <v>37</v>
      </c>
      <c r="D766">
        <v>7000</v>
      </c>
      <c r="E766">
        <v>43</v>
      </c>
      <c r="F766">
        <f>[1]!wallScanTrans(B766,G737,H737,I737,L737)+J737</f>
        <v>59.208845089165784</v>
      </c>
      <c r="G766">
        <f t="shared" si="14"/>
        <v>6.1099223052226455</v>
      </c>
    </row>
    <row r="767" spans="1:7">
      <c r="A767">
        <v>28</v>
      </c>
      <c r="B767">
        <v>-169.48500000000001</v>
      </c>
      <c r="C767">
        <v>36</v>
      </c>
      <c r="D767">
        <v>7000</v>
      </c>
      <c r="E767">
        <v>70</v>
      </c>
      <c r="F767">
        <f>[1]!wallScanTrans(B767,G737,H737,I737,L737)+J737</f>
        <v>59.208845089165784</v>
      </c>
      <c r="G767">
        <f t="shared" si="14"/>
        <v>1.6635574901374486</v>
      </c>
    </row>
    <row r="768" spans="1:7">
      <c r="A768">
        <v>29</v>
      </c>
      <c r="B768">
        <v>-169.54499999999999</v>
      </c>
      <c r="C768">
        <v>37</v>
      </c>
      <c r="D768">
        <v>7000</v>
      </c>
      <c r="E768">
        <v>81</v>
      </c>
      <c r="F768">
        <f>[1]!wallScanTrans(B768,G737,H737,I737,L737)+J737</f>
        <v>59.208845089165784</v>
      </c>
      <c r="G768">
        <f t="shared" si="14"/>
        <v>5.8624003993577061</v>
      </c>
    </row>
    <row r="769" spans="1:7">
      <c r="A769">
        <v>30</v>
      </c>
      <c r="B769">
        <v>-169.6</v>
      </c>
      <c r="C769">
        <v>37</v>
      </c>
      <c r="D769">
        <v>7000</v>
      </c>
      <c r="E769">
        <v>44</v>
      </c>
      <c r="F769">
        <f>[1]!wallScanTrans(B769,G737,H737,I737,L737)+J737</f>
        <v>59.208845089165784</v>
      </c>
      <c r="G769">
        <f t="shared" si="14"/>
        <v>5.257022021505505</v>
      </c>
    </row>
    <row r="770" spans="1:7">
      <c r="A770">
        <v>31</v>
      </c>
      <c r="B770">
        <v>-169.66499999999999</v>
      </c>
      <c r="C770">
        <v>37</v>
      </c>
      <c r="D770">
        <v>7000</v>
      </c>
      <c r="E770">
        <v>48</v>
      </c>
      <c r="F770">
        <f>[1]!wallScanTrans(B770,G737,H737,I737,L737)+J737</f>
        <v>59.208845089165784</v>
      </c>
      <c r="G770">
        <f t="shared" si="14"/>
        <v>2.6174626715190814</v>
      </c>
    </row>
    <row r="771" spans="1:7">
      <c r="A771">
        <v>32</v>
      </c>
      <c r="B771">
        <v>-169.74</v>
      </c>
      <c r="C771">
        <v>37</v>
      </c>
      <c r="D771">
        <v>7000</v>
      </c>
      <c r="E771">
        <v>51</v>
      </c>
      <c r="F771">
        <f>[1]!wallScanTrans(B771,G737,H737,I737,L737)+J737</f>
        <v>59.208845089165784</v>
      </c>
      <c r="G771">
        <f t="shared" si="14"/>
        <v>1.3212772097631609</v>
      </c>
    </row>
    <row r="772" spans="1:7">
      <c r="A772">
        <v>33</v>
      </c>
      <c r="B772">
        <v>-169.80500000000001</v>
      </c>
      <c r="C772">
        <v>36</v>
      </c>
      <c r="D772">
        <v>7000</v>
      </c>
      <c r="E772">
        <v>49</v>
      </c>
      <c r="F772">
        <f>[1]!wallScanTrans(B772,G737,H737,I737,L737)+J737</f>
        <v>59.208845089165784</v>
      </c>
      <c r="G772">
        <f t="shared" si="14"/>
        <v>2.1269493480527419</v>
      </c>
    </row>
    <row r="773" spans="1:7">
      <c r="A773" t="s">
        <v>0</v>
      </c>
    </row>
    <row r="774" spans="1:7">
      <c r="A774" t="s">
        <v>0</v>
      </c>
    </row>
    <row r="775" spans="1:7">
      <c r="A775" t="s">
        <v>0</v>
      </c>
    </row>
    <row r="776" spans="1:7">
      <c r="A776" t="s">
        <v>0</v>
      </c>
    </row>
    <row r="777" spans="1:7">
      <c r="A777" t="s">
        <v>106</v>
      </c>
    </row>
    <row r="778" spans="1:7">
      <c r="A778" t="s">
        <v>2</v>
      </c>
    </row>
    <row r="779" spans="1:7">
      <c r="A779" t="s">
        <v>3</v>
      </c>
    </row>
    <row r="780" spans="1:7">
      <c r="A780" t="s">
        <v>4</v>
      </c>
    </row>
    <row r="781" spans="1:7">
      <c r="A781" t="s">
        <v>5</v>
      </c>
    </row>
    <row r="782" spans="1:7">
      <c r="A782" t="s">
        <v>6</v>
      </c>
    </row>
    <row r="783" spans="1:7">
      <c r="A783" t="s">
        <v>13</v>
      </c>
    </row>
    <row r="784" spans="1:7">
      <c r="A784" t="s">
        <v>22</v>
      </c>
    </row>
    <row r="785" spans="1:12">
      <c r="A785" t="s">
        <v>9</v>
      </c>
    </row>
    <row r="786" spans="1:12">
      <c r="A786" t="s">
        <v>10</v>
      </c>
      <c r="G786" t="s">
        <v>85</v>
      </c>
      <c r="H786" t="s">
        <v>86</v>
      </c>
      <c r="I786" t="s">
        <v>87</v>
      </c>
      <c r="J786" t="s">
        <v>88</v>
      </c>
      <c r="L786" t="s">
        <v>89</v>
      </c>
    </row>
    <row r="787" spans="1:12">
      <c r="A787" t="s">
        <v>11</v>
      </c>
      <c r="G787">
        <v>112.04454179608531</v>
      </c>
      <c r="H787">
        <v>-168.78692773386629</v>
      </c>
      <c r="I787">
        <v>0.21601994061843796</v>
      </c>
      <c r="J787">
        <v>61.346775952005203</v>
      </c>
      <c r="L787">
        <v>90</v>
      </c>
    </row>
    <row r="788" spans="1:12">
      <c r="A788" t="s">
        <v>0</v>
      </c>
    </row>
    <row r="789" spans="1:12">
      <c r="A789" t="s">
        <v>56</v>
      </c>
      <c r="B789" t="s">
        <v>48</v>
      </c>
      <c r="C789" t="s">
        <v>38</v>
      </c>
      <c r="D789" t="s">
        <v>55</v>
      </c>
      <c r="E789" t="s">
        <v>54</v>
      </c>
      <c r="F789" t="s">
        <v>90</v>
      </c>
      <c r="G789" t="s">
        <v>91</v>
      </c>
      <c r="H789" t="s">
        <v>92</v>
      </c>
    </row>
    <row r="790" spans="1:12">
      <c r="A790">
        <v>1</v>
      </c>
      <c r="B790">
        <v>-167.745</v>
      </c>
      <c r="C790">
        <v>36</v>
      </c>
      <c r="D790">
        <v>7000</v>
      </c>
      <c r="E790">
        <v>173</v>
      </c>
      <c r="F790">
        <f>[1]!wallScanTrans(B790,G787,H787,I787,L787)+J787</f>
        <v>173.3913177480905</v>
      </c>
      <c r="G790">
        <f>(F790-E790)^2/E790</f>
        <v>8.8514208075503157E-4</v>
      </c>
      <c r="H790">
        <f>SUM(G790:G822)/(COUNT(G790:G822)-4)</f>
        <v>1.041062788843961</v>
      </c>
    </row>
    <row r="791" spans="1:12">
      <c r="A791">
        <v>2</v>
      </c>
      <c r="B791">
        <v>-167.83</v>
      </c>
      <c r="C791">
        <v>36</v>
      </c>
      <c r="D791">
        <v>7000</v>
      </c>
      <c r="E791">
        <v>159</v>
      </c>
      <c r="F791">
        <f>[1]!wallScanTrans(B791,G787,H787,I787,L787)+J787</f>
        <v>173.3913177480905</v>
      </c>
      <c r="G791">
        <f t="shared" ref="G791:G822" si="15">(F791-E791)^2/E791</f>
        <v>1.3025787831855637</v>
      </c>
    </row>
    <row r="792" spans="1:12">
      <c r="A792">
        <v>3</v>
      </c>
      <c r="B792">
        <v>-167.89</v>
      </c>
      <c r="C792">
        <v>37</v>
      </c>
      <c r="D792">
        <v>7000</v>
      </c>
      <c r="E792">
        <v>190</v>
      </c>
      <c r="F792">
        <f>[1]!wallScanTrans(B792,G787,H787,I787,L787)+J787</f>
        <v>173.3913177480905</v>
      </c>
      <c r="G792">
        <f t="shared" si="15"/>
        <v>1.45183329549944</v>
      </c>
    </row>
    <row r="793" spans="1:12">
      <c r="A793">
        <v>4</v>
      </c>
      <c r="B793">
        <v>-167.95</v>
      </c>
      <c r="C793">
        <v>36</v>
      </c>
      <c r="D793">
        <v>7000</v>
      </c>
      <c r="E793">
        <v>181</v>
      </c>
      <c r="F793">
        <f>[1]!wallScanTrans(B793,G787,H787,I787,L787)+J787</f>
        <v>173.3913177480905</v>
      </c>
      <c r="G793">
        <f t="shared" si="15"/>
        <v>0.3198455558592409</v>
      </c>
    </row>
    <row r="794" spans="1:12">
      <c r="A794">
        <v>5</v>
      </c>
      <c r="B794">
        <v>-168.02</v>
      </c>
      <c r="C794">
        <v>37</v>
      </c>
      <c r="D794">
        <v>7000</v>
      </c>
      <c r="E794">
        <v>169</v>
      </c>
      <c r="F794">
        <f>[1]!wallScanTrans(B794,G787,H787,I787,L787)+J787</f>
        <v>173.3913177480905</v>
      </c>
      <c r="G794">
        <f t="shared" si="15"/>
        <v>0.11410456547156583</v>
      </c>
    </row>
    <row r="795" spans="1:12">
      <c r="A795">
        <v>6</v>
      </c>
      <c r="B795">
        <v>-168.08</v>
      </c>
      <c r="C795">
        <v>36</v>
      </c>
      <c r="D795">
        <v>7000</v>
      </c>
      <c r="E795">
        <v>186</v>
      </c>
      <c r="F795">
        <f>[1]!wallScanTrans(B795,G787,H787,I787,L787)+J787</f>
        <v>173.3913177480905</v>
      </c>
      <c r="G795">
        <f t="shared" si="15"/>
        <v>0.8547250974710624</v>
      </c>
    </row>
    <row r="796" spans="1:12">
      <c r="A796">
        <v>7</v>
      </c>
      <c r="B796">
        <v>-168.15</v>
      </c>
      <c r="C796">
        <v>36</v>
      </c>
      <c r="D796">
        <v>7000</v>
      </c>
      <c r="E796">
        <v>178</v>
      </c>
      <c r="F796">
        <f>[1]!wallScanTrans(B796,G787,H787,I787,L787)+J787</f>
        <v>173.3913177480905</v>
      </c>
      <c r="G796">
        <f t="shared" si="15"/>
        <v>0.11932557359025626</v>
      </c>
    </row>
    <row r="797" spans="1:12">
      <c r="A797">
        <v>8</v>
      </c>
      <c r="B797">
        <v>-168.21</v>
      </c>
      <c r="C797">
        <v>36</v>
      </c>
      <c r="D797">
        <v>7000</v>
      </c>
      <c r="E797">
        <v>187</v>
      </c>
      <c r="F797">
        <f>[1]!wallScanTrans(B797,G787,H787,I787,L787)+J787</f>
        <v>173.3913177480905</v>
      </c>
      <c r="G797">
        <f t="shared" si="15"/>
        <v>0.99035418520554341</v>
      </c>
    </row>
    <row r="798" spans="1:12">
      <c r="A798">
        <v>9</v>
      </c>
      <c r="B798">
        <v>-168.28</v>
      </c>
      <c r="C798">
        <v>36</v>
      </c>
      <c r="D798">
        <v>7000</v>
      </c>
      <c r="E798">
        <v>160</v>
      </c>
      <c r="F798">
        <f>[1]!wallScanTrans(B798,G787,H787,I787,L787)+J787</f>
        <v>173.3913177480905</v>
      </c>
      <c r="G798">
        <f t="shared" si="15"/>
        <v>1.1207961939395228</v>
      </c>
    </row>
    <row r="799" spans="1:12">
      <c r="A799">
        <v>10</v>
      </c>
      <c r="B799">
        <v>-168.34</v>
      </c>
      <c r="C799">
        <v>36</v>
      </c>
      <c r="D799">
        <v>7000</v>
      </c>
      <c r="E799">
        <v>154</v>
      </c>
      <c r="F799">
        <f>[1]!wallScanTrans(B799,G787,H787,I787,L787)+J787</f>
        <v>173.3913177480905</v>
      </c>
      <c r="G799">
        <f t="shared" si="15"/>
        <v>2.4417091169312313</v>
      </c>
    </row>
    <row r="800" spans="1:12">
      <c r="A800">
        <v>11</v>
      </c>
      <c r="B800">
        <v>-168.41</v>
      </c>
      <c r="C800">
        <v>36</v>
      </c>
      <c r="D800">
        <v>7000</v>
      </c>
      <c r="E800">
        <v>146</v>
      </c>
      <c r="F800">
        <f>[1]!wallScanTrans(B800,G787,H787,I787,L787)+J787</f>
        <v>173.3913177480905</v>
      </c>
      <c r="G800">
        <f t="shared" si="15"/>
        <v>5.138933479293545</v>
      </c>
    </row>
    <row r="801" spans="1:7">
      <c r="A801">
        <v>12</v>
      </c>
      <c r="B801">
        <v>-168.47</v>
      </c>
      <c r="C801">
        <v>37</v>
      </c>
      <c r="D801">
        <v>7000</v>
      </c>
      <c r="E801">
        <v>182</v>
      </c>
      <c r="F801">
        <f>[1]!wallScanTrans(B801,G787,H787,I787,L787)+J787</f>
        <v>173.3913177480905</v>
      </c>
      <c r="G801">
        <f t="shared" si="15"/>
        <v>0.40719456106781104</v>
      </c>
    </row>
    <row r="802" spans="1:7">
      <c r="A802">
        <v>13</v>
      </c>
      <c r="B802">
        <v>-168.54499999999999</v>
      </c>
      <c r="C802">
        <v>36</v>
      </c>
      <c r="D802">
        <v>7000</v>
      </c>
      <c r="E802">
        <v>178</v>
      </c>
      <c r="F802">
        <f>[1]!wallScanTrans(B802,G787,H787,I787,L787)+J787</f>
        <v>173.3913177480905</v>
      </c>
      <c r="G802">
        <f t="shared" si="15"/>
        <v>0.11932557359025626</v>
      </c>
    </row>
    <row r="803" spans="1:7">
      <c r="A803">
        <v>14</v>
      </c>
      <c r="B803">
        <v>-168.61</v>
      </c>
      <c r="C803">
        <v>37</v>
      </c>
      <c r="D803">
        <v>7000</v>
      </c>
      <c r="E803">
        <v>199</v>
      </c>
      <c r="F803">
        <f>[1]!wallScanTrans(B803,G787,H787,I787,L787)+J787</f>
        <v>173.3913177480905</v>
      </c>
      <c r="G803">
        <f t="shared" si="15"/>
        <v>3.2955005360767062</v>
      </c>
    </row>
    <row r="804" spans="1:7">
      <c r="A804">
        <v>15</v>
      </c>
      <c r="B804">
        <v>-168.67</v>
      </c>
      <c r="C804">
        <v>37</v>
      </c>
      <c r="D804">
        <v>7000</v>
      </c>
      <c r="E804">
        <v>182</v>
      </c>
      <c r="F804">
        <f>[1]!wallScanTrans(B804,G787,H787,I787,L787)+J787</f>
        <v>170.31033771846771</v>
      </c>
      <c r="G804">
        <f t="shared" si="15"/>
        <v>0.75081430910043279</v>
      </c>
    </row>
    <row r="805" spans="1:7">
      <c r="A805">
        <v>16</v>
      </c>
      <c r="B805">
        <v>-168.74</v>
      </c>
      <c r="C805">
        <v>36</v>
      </c>
      <c r="D805">
        <v>7000</v>
      </c>
      <c r="E805">
        <v>133</v>
      </c>
      <c r="F805">
        <f>[1]!wallScanTrans(B805,G787,H787,I787,L787)+J787</f>
        <v>146.50382657909716</v>
      </c>
      <c r="G805">
        <f t="shared" si="15"/>
        <v>1.3710776863032408</v>
      </c>
    </row>
    <row r="806" spans="1:7">
      <c r="A806">
        <v>17</v>
      </c>
      <c r="B806">
        <v>-168.79</v>
      </c>
      <c r="C806">
        <v>37</v>
      </c>
      <c r="D806">
        <v>7000</v>
      </c>
      <c r="E806">
        <v>124</v>
      </c>
      <c r="F806">
        <f>[1]!wallScanTrans(B806,G787,H787,I787,L787)+J787</f>
        <v>115.13814190503071</v>
      </c>
      <c r="G806">
        <f t="shared" si="15"/>
        <v>0.63332684593042565</v>
      </c>
    </row>
    <row r="807" spans="1:7">
      <c r="A807">
        <v>18</v>
      </c>
      <c r="B807">
        <v>-168.86500000000001</v>
      </c>
      <c r="C807">
        <v>37</v>
      </c>
      <c r="D807">
        <v>7000</v>
      </c>
      <c r="E807">
        <v>74</v>
      </c>
      <c r="F807">
        <f>[1]!wallScanTrans(B807,G787,H787,I787,L787)+J787</f>
        <v>74.73662152329149</v>
      </c>
      <c r="G807">
        <f t="shared" si="15"/>
        <v>7.3325847104901976E-3</v>
      </c>
    </row>
    <row r="808" spans="1:7">
      <c r="A808">
        <v>19</v>
      </c>
      <c r="B808">
        <v>-168.92500000000001</v>
      </c>
      <c r="C808">
        <v>36</v>
      </c>
      <c r="D808">
        <v>7000</v>
      </c>
      <c r="E808">
        <v>56</v>
      </c>
      <c r="F808">
        <f>[1]!wallScanTrans(B808,G787,H787,I787,L787)+J787</f>
        <v>61.863991554641373</v>
      </c>
      <c r="G808">
        <f t="shared" si="15"/>
        <v>0.61404280273045264</v>
      </c>
    </row>
    <row r="809" spans="1:7">
      <c r="A809">
        <v>20</v>
      </c>
      <c r="B809">
        <v>-169</v>
      </c>
      <c r="C809">
        <v>37</v>
      </c>
      <c r="D809">
        <v>7000</v>
      </c>
      <c r="E809">
        <v>70</v>
      </c>
      <c r="F809">
        <f>[1]!wallScanTrans(B809,G787,H787,I787,L787)+J787</f>
        <v>61.346775952005203</v>
      </c>
      <c r="G809">
        <f t="shared" si="15"/>
        <v>1.0696898060685065</v>
      </c>
    </row>
    <row r="810" spans="1:7">
      <c r="A810">
        <v>21</v>
      </c>
      <c r="B810">
        <v>-169.06</v>
      </c>
      <c r="C810">
        <v>37</v>
      </c>
      <c r="D810">
        <v>7000</v>
      </c>
      <c r="E810">
        <v>52</v>
      </c>
      <c r="F810">
        <f>[1]!wallScanTrans(B810,G787,H787,I787,L787)+J787</f>
        <v>61.346775952005203</v>
      </c>
      <c r="G810">
        <f t="shared" si="15"/>
        <v>1.6800427057112068</v>
      </c>
    </row>
    <row r="811" spans="1:7">
      <c r="A811">
        <v>22</v>
      </c>
      <c r="B811">
        <v>-169.125</v>
      </c>
      <c r="C811">
        <v>37</v>
      </c>
      <c r="D811">
        <v>7000</v>
      </c>
      <c r="E811">
        <v>54</v>
      </c>
      <c r="F811">
        <f>[1]!wallScanTrans(B811,G787,H787,I787,L787)+J787</f>
        <v>61.346775952005203</v>
      </c>
      <c r="G811">
        <f t="shared" si="15"/>
        <v>0.99953920164744359</v>
      </c>
    </row>
    <row r="812" spans="1:7">
      <c r="A812">
        <v>23</v>
      </c>
      <c r="B812">
        <v>-169.18</v>
      </c>
      <c r="C812">
        <v>36</v>
      </c>
      <c r="D812">
        <v>7000</v>
      </c>
      <c r="E812">
        <v>68</v>
      </c>
      <c r="F812">
        <f>[1]!wallScanTrans(B812,G787,H787,I787,L787)+J787</f>
        <v>61.346775952005203</v>
      </c>
      <c r="G812">
        <f t="shared" si="15"/>
        <v>0.65096162107082767</v>
      </c>
    </row>
    <row r="813" spans="1:7">
      <c r="A813">
        <v>24</v>
      </c>
      <c r="B813">
        <v>-169.255</v>
      </c>
      <c r="C813">
        <v>36</v>
      </c>
      <c r="D813">
        <v>7000</v>
      </c>
      <c r="E813">
        <v>62</v>
      </c>
      <c r="F813">
        <f>[1]!wallScanTrans(B813,G787,H787,I787,L787)+J787</f>
        <v>61.346775952005203</v>
      </c>
      <c r="G813">
        <f t="shared" si="15"/>
        <v>6.8822847883662774E-3</v>
      </c>
    </row>
    <row r="814" spans="1:7">
      <c r="A814">
        <v>25</v>
      </c>
      <c r="B814">
        <v>-169.31</v>
      </c>
      <c r="C814">
        <v>37</v>
      </c>
      <c r="D814">
        <v>7000</v>
      </c>
      <c r="E814">
        <v>71</v>
      </c>
      <c r="F814">
        <f>[1]!wallScanTrans(B814,G787,H787,I787,L787)+J787</f>
        <v>61.346775952005203</v>
      </c>
      <c r="G814">
        <f t="shared" si="15"/>
        <v>1.3124610495885218</v>
      </c>
    </row>
    <row r="815" spans="1:7">
      <c r="A815">
        <v>26</v>
      </c>
      <c r="B815">
        <v>-169.38499999999999</v>
      </c>
      <c r="C815">
        <v>37</v>
      </c>
      <c r="D815">
        <v>7000</v>
      </c>
      <c r="E815">
        <v>63</v>
      </c>
      <c r="F815">
        <f>[1]!wallScanTrans(B815,G787,H787,I787,L787)+J787</f>
        <v>61.346775952005203</v>
      </c>
      <c r="G815">
        <f t="shared" si="15"/>
        <v>4.3383329410607997E-2</v>
      </c>
    </row>
    <row r="816" spans="1:7">
      <c r="A816">
        <v>27</v>
      </c>
      <c r="B816">
        <v>-169.45500000000001</v>
      </c>
      <c r="C816">
        <v>37</v>
      </c>
      <c r="D816">
        <v>7000</v>
      </c>
      <c r="E816">
        <v>69</v>
      </c>
      <c r="F816">
        <f>[1]!wallScanTrans(B816,G787,H787,I787,L787)+J787</f>
        <v>61.346775952005203</v>
      </c>
      <c r="G816">
        <f t="shared" si="15"/>
        <v>0.84886722215660693</v>
      </c>
    </row>
    <row r="817" spans="1:7">
      <c r="A817">
        <v>28</v>
      </c>
      <c r="B817">
        <v>-169.51499999999999</v>
      </c>
      <c r="C817">
        <v>37</v>
      </c>
      <c r="D817">
        <v>7000</v>
      </c>
      <c r="E817">
        <v>68</v>
      </c>
      <c r="F817">
        <f>[1]!wallScanTrans(B817,G787,H787,I787,L787)+J787</f>
        <v>61.346775952005203</v>
      </c>
      <c r="G817">
        <f t="shared" si="15"/>
        <v>0.65096162107082767</v>
      </c>
    </row>
    <row r="818" spans="1:7">
      <c r="A818">
        <v>29</v>
      </c>
      <c r="B818">
        <v>-169.58500000000001</v>
      </c>
      <c r="C818">
        <v>37</v>
      </c>
      <c r="D818">
        <v>7000</v>
      </c>
      <c r="E818">
        <v>55</v>
      </c>
      <c r="F818">
        <f>[1]!wallScanTrans(B818,G787,H787,I787,L787)+J787</f>
        <v>61.346775952005203</v>
      </c>
      <c r="G818">
        <f t="shared" si="15"/>
        <v>0.73239209063548272</v>
      </c>
    </row>
    <row r="819" spans="1:7">
      <c r="A819">
        <v>30</v>
      </c>
      <c r="B819">
        <v>-169.64</v>
      </c>
      <c r="C819">
        <v>37</v>
      </c>
      <c r="D819">
        <v>7000</v>
      </c>
      <c r="E819">
        <v>57</v>
      </c>
      <c r="F819">
        <f>[1]!wallScanTrans(B819,G787,H787,I787,L787)+J787</f>
        <v>61.346775952005203</v>
      </c>
      <c r="G819">
        <f t="shared" si="15"/>
        <v>0.33148177503387255</v>
      </c>
    </row>
    <row r="820" spans="1:7">
      <c r="A820">
        <v>31</v>
      </c>
      <c r="B820">
        <v>-169.715</v>
      </c>
      <c r="C820">
        <v>36</v>
      </c>
      <c r="D820">
        <v>7000</v>
      </c>
      <c r="E820">
        <v>61</v>
      </c>
      <c r="F820">
        <f>[1]!wallScanTrans(B820,G787,H787,I787,L787)+J787</f>
        <v>61.346775952005203</v>
      </c>
      <c r="G820">
        <f t="shared" si="15"/>
        <v>1.9713698506412239E-3</v>
      </c>
    </row>
    <row r="821" spans="1:7">
      <c r="A821">
        <v>32</v>
      </c>
      <c r="B821">
        <v>-169.78</v>
      </c>
      <c r="C821">
        <v>36</v>
      </c>
      <c r="D821">
        <v>7000</v>
      </c>
      <c r="E821">
        <v>67</v>
      </c>
      <c r="F821">
        <f>[1]!wallScanTrans(B821,G787,H787,I787,L787)+J787</f>
        <v>61.346775952005203</v>
      </c>
      <c r="G821">
        <f t="shared" si="15"/>
        <v>0.47699913637054747</v>
      </c>
    </row>
    <row r="822" spans="1:7">
      <c r="A822">
        <v>33</v>
      </c>
      <c r="B822">
        <v>-169.845</v>
      </c>
      <c r="C822">
        <v>36</v>
      </c>
      <c r="D822">
        <v>7000</v>
      </c>
      <c r="E822">
        <v>57</v>
      </c>
      <c r="F822">
        <f>[1]!wallScanTrans(B822,G787,H787,I787,L787)+J787</f>
        <v>61.346775952005203</v>
      </c>
      <c r="G822">
        <f t="shared" si="15"/>
        <v>0.33148177503387255</v>
      </c>
    </row>
    <row r="823" spans="1:7">
      <c r="A823" t="s">
        <v>0</v>
      </c>
    </row>
    <row r="824" spans="1:7">
      <c r="A824" t="s">
        <v>0</v>
      </c>
    </row>
    <row r="825" spans="1:7">
      <c r="A825" t="s">
        <v>0</v>
      </c>
    </row>
    <row r="826" spans="1:7">
      <c r="A826" t="s">
        <v>0</v>
      </c>
    </row>
    <row r="827" spans="1:7">
      <c r="A827" t="s">
        <v>107</v>
      </c>
    </row>
    <row r="828" spans="1:7">
      <c r="A828" t="s">
        <v>2</v>
      </c>
    </row>
    <row r="829" spans="1:7">
      <c r="A829" t="s">
        <v>3</v>
      </c>
    </row>
    <row r="830" spans="1:7">
      <c r="A830" t="s">
        <v>4</v>
      </c>
    </row>
    <row r="831" spans="1:7">
      <c r="A831" t="s">
        <v>5</v>
      </c>
    </row>
    <row r="832" spans="1:7">
      <c r="A832" t="s">
        <v>6</v>
      </c>
    </row>
    <row r="833" spans="1:12">
      <c r="A833" t="s">
        <v>13</v>
      </c>
    </row>
    <row r="834" spans="1:12">
      <c r="A834" t="s">
        <v>24</v>
      </c>
    </row>
    <row r="835" spans="1:12">
      <c r="A835" t="s">
        <v>9</v>
      </c>
    </row>
    <row r="836" spans="1:12">
      <c r="A836" t="s">
        <v>10</v>
      </c>
      <c r="G836" t="s">
        <v>85</v>
      </c>
      <c r="H836" t="s">
        <v>86</v>
      </c>
      <c r="I836" t="s">
        <v>87</v>
      </c>
      <c r="J836" t="s">
        <v>88</v>
      </c>
      <c r="L836" t="s">
        <v>89</v>
      </c>
    </row>
    <row r="837" spans="1:12">
      <c r="A837" t="s">
        <v>11</v>
      </c>
      <c r="G837">
        <v>108.59073888606184</v>
      </c>
      <c r="H837">
        <v>-168.61807550309143</v>
      </c>
      <c r="I837">
        <v>0.30739328228147456</v>
      </c>
      <c r="J837">
        <v>58.435175933931603</v>
      </c>
      <c r="L837">
        <v>90</v>
      </c>
    </row>
    <row r="838" spans="1:12">
      <c r="A838" t="s">
        <v>0</v>
      </c>
    </row>
    <row r="839" spans="1:12">
      <c r="A839" t="s">
        <v>56</v>
      </c>
      <c r="B839" t="s">
        <v>48</v>
      </c>
      <c r="C839" t="s">
        <v>38</v>
      </c>
      <c r="D839" t="s">
        <v>55</v>
      </c>
      <c r="E839" t="s">
        <v>54</v>
      </c>
      <c r="F839" t="s">
        <v>90</v>
      </c>
      <c r="G839" t="s">
        <v>91</v>
      </c>
      <c r="H839" t="s">
        <v>92</v>
      </c>
    </row>
    <row r="840" spans="1:12">
      <c r="A840">
        <v>1</v>
      </c>
      <c r="B840">
        <v>-167.72</v>
      </c>
      <c r="C840">
        <v>36</v>
      </c>
      <c r="D840">
        <v>7000</v>
      </c>
      <c r="E840">
        <v>161</v>
      </c>
      <c r="F840">
        <f>[1]!wallScanTrans(B840,G837,H837,I837,L837)+J837</f>
        <v>167.02591481999343</v>
      </c>
      <c r="G840">
        <f>(F840-E840)^2/E840</f>
        <v>0.22553819514171719</v>
      </c>
      <c r="H840">
        <f>SUM(G840:G872)/(COUNT(G840:G872)-4)</f>
        <v>1.1797423649452343</v>
      </c>
    </row>
    <row r="841" spans="1:12">
      <c r="A841">
        <v>2</v>
      </c>
      <c r="B841">
        <v>-167.8</v>
      </c>
      <c r="C841">
        <v>37</v>
      </c>
      <c r="D841">
        <v>7000</v>
      </c>
      <c r="E841">
        <v>161</v>
      </c>
      <c r="F841">
        <f>[1]!wallScanTrans(B841,G837,H837,I837,L837)+J837</f>
        <v>167.02591481999343</v>
      </c>
      <c r="G841">
        <f t="shared" ref="G841:G872" si="16">(F841-E841)^2/E841</f>
        <v>0.22553819514171719</v>
      </c>
    </row>
    <row r="842" spans="1:12">
      <c r="A842">
        <v>3</v>
      </c>
      <c r="B842">
        <v>-167.86</v>
      </c>
      <c r="C842">
        <v>37</v>
      </c>
      <c r="D842">
        <v>7000</v>
      </c>
      <c r="E842">
        <v>164</v>
      </c>
      <c r="F842">
        <f>[1]!wallScanTrans(B842,G837,H837,I837,L837)+J837</f>
        <v>167.02591481999343</v>
      </c>
      <c r="G842">
        <f t="shared" si="16"/>
        <v>5.5830246938145617E-2</v>
      </c>
    </row>
    <row r="843" spans="1:12">
      <c r="A843">
        <v>4</v>
      </c>
      <c r="B843">
        <v>-167.93</v>
      </c>
      <c r="C843">
        <v>37</v>
      </c>
      <c r="D843">
        <v>7000</v>
      </c>
      <c r="E843">
        <v>171</v>
      </c>
      <c r="F843">
        <f>[1]!wallScanTrans(B843,G837,H837,I837,L837)+J837</f>
        <v>167.02591481999343</v>
      </c>
      <c r="G843">
        <f t="shared" si="16"/>
        <v>9.2358789578642325E-2</v>
      </c>
    </row>
    <row r="844" spans="1:12">
      <c r="A844">
        <v>5</v>
      </c>
      <c r="B844">
        <v>-168</v>
      </c>
      <c r="C844">
        <v>36</v>
      </c>
      <c r="D844">
        <v>7000</v>
      </c>
      <c r="E844">
        <v>150</v>
      </c>
      <c r="F844">
        <f>[1]!wallScanTrans(B844,G837,H837,I837,L837)+J837</f>
        <v>167.02591481999343</v>
      </c>
      <c r="G844">
        <f t="shared" si="16"/>
        <v>1.9325451697178131</v>
      </c>
    </row>
    <row r="845" spans="1:12">
      <c r="A845">
        <v>6</v>
      </c>
      <c r="B845">
        <v>-168.06</v>
      </c>
      <c r="C845">
        <v>37</v>
      </c>
      <c r="D845">
        <v>7000</v>
      </c>
      <c r="E845">
        <v>146</v>
      </c>
      <c r="F845">
        <f>[1]!wallScanTrans(B845,G837,H837,I837,L837)+J837</f>
        <v>167.02591481999343</v>
      </c>
      <c r="G845">
        <f t="shared" si="16"/>
        <v>3.0280074932713656</v>
      </c>
    </row>
    <row r="846" spans="1:12">
      <c r="A846">
        <v>7</v>
      </c>
      <c r="B846">
        <v>-168.125</v>
      </c>
      <c r="C846">
        <v>36</v>
      </c>
      <c r="D846">
        <v>7000</v>
      </c>
      <c r="E846">
        <v>159</v>
      </c>
      <c r="F846">
        <f>[1]!wallScanTrans(B846,G837,H837,I837,L837)+J837</f>
        <v>167.02591481999343</v>
      </c>
      <c r="G846">
        <f t="shared" si="16"/>
        <v>0.40512772765905786</v>
      </c>
    </row>
    <row r="847" spans="1:12">
      <c r="A847">
        <v>8</v>
      </c>
      <c r="B847">
        <v>-168.19</v>
      </c>
      <c r="C847">
        <v>36</v>
      </c>
      <c r="D847">
        <v>7000</v>
      </c>
      <c r="E847">
        <v>162</v>
      </c>
      <c r="F847">
        <f>[1]!wallScanTrans(B847,G837,H837,I837,L837)+J837</f>
        <v>167.02591481999343</v>
      </c>
      <c r="G847">
        <f t="shared" si="16"/>
        <v>0.15592481344339265</v>
      </c>
    </row>
    <row r="848" spans="1:12">
      <c r="A848">
        <v>9</v>
      </c>
      <c r="B848">
        <v>-168.255</v>
      </c>
      <c r="C848">
        <v>36</v>
      </c>
      <c r="D848">
        <v>7000</v>
      </c>
      <c r="E848">
        <v>168</v>
      </c>
      <c r="F848">
        <f>[1]!wallScanTrans(B848,G837,H837,I837,L837)+J837</f>
        <v>167.02591481999343</v>
      </c>
      <c r="G848">
        <f t="shared" si="16"/>
        <v>5.647868678026362E-3</v>
      </c>
    </row>
    <row r="849" spans="1:7">
      <c r="A849">
        <v>10</v>
      </c>
      <c r="B849">
        <v>-168.32</v>
      </c>
      <c r="C849">
        <v>37</v>
      </c>
      <c r="D849">
        <v>7000</v>
      </c>
      <c r="E849">
        <v>202</v>
      </c>
      <c r="F849">
        <f>[1]!wallScanTrans(B849,G837,H837,I837,L837)+J837</f>
        <v>167.02591481999343</v>
      </c>
      <c r="G849">
        <f t="shared" si="16"/>
        <v>6.0553793771205697</v>
      </c>
    </row>
    <row r="850" spans="1:7">
      <c r="A850">
        <v>11</v>
      </c>
      <c r="B850">
        <v>-168.39</v>
      </c>
      <c r="C850">
        <v>37</v>
      </c>
      <c r="D850">
        <v>7000</v>
      </c>
      <c r="E850">
        <v>200</v>
      </c>
      <c r="F850">
        <f>[1]!wallScanTrans(B850,G837,H837,I837,L837)+J837</f>
        <v>167.02591481999343</v>
      </c>
      <c r="G850">
        <f t="shared" si="16"/>
        <v>5.4364514672916435</v>
      </c>
    </row>
    <row r="851" spans="1:7">
      <c r="A851">
        <v>12</v>
      </c>
      <c r="B851">
        <v>-168.45500000000001</v>
      </c>
      <c r="C851">
        <v>36</v>
      </c>
      <c r="D851">
        <v>7000</v>
      </c>
      <c r="E851">
        <v>171</v>
      </c>
      <c r="F851">
        <f>[1]!wallScanTrans(B851,G837,H837,I837,L837)+J837</f>
        <v>163.63939463226447</v>
      </c>
      <c r="G851">
        <f t="shared" si="16"/>
        <v>0.31683339988033393</v>
      </c>
    </row>
    <row r="852" spans="1:7">
      <c r="A852">
        <v>13</v>
      </c>
      <c r="B852">
        <v>-168.52</v>
      </c>
      <c r="C852">
        <v>37</v>
      </c>
      <c r="D852">
        <v>7000</v>
      </c>
      <c r="E852">
        <v>169</v>
      </c>
      <c r="F852">
        <f>[1]!wallScanTrans(B852,G837,H837,I837,L837)+J837</f>
        <v>150.67390513233804</v>
      </c>
      <c r="G852">
        <f t="shared" si="16"/>
        <v>1.9872529769144744</v>
      </c>
    </row>
    <row r="853" spans="1:7">
      <c r="A853">
        <v>14</v>
      </c>
      <c r="B853">
        <v>-168.58500000000001</v>
      </c>
      <c r="C853">
        <v>37</v>
      </c>
      <c r="D853">
        <v>7000</v>
      </c>
      <c r="E853">
        <v>116</v>
      </c>
      <c r="F853">
        <f>[1]!wallScanTrans(B853,G837,H837,I837,L837)+J837</f>
        <v>127.99748721702056</v>
      </c>
      <c r="G853">
        <f t="shared" si="16"/>
        <v>1.2408594786428604</v>
      </c>
    </row>
    <row r="854" spans="1:7">
      <c r="A854">
        <v>15</v>
      </c>
      <c r="B854">
        <v>-168.64500000000001</v>
      </c>
      <c r="C854">
        <v>36</v>
      </c>
      <c r="D854">
        <v>7000</v>
      </c>
      <c r="E854">
        <v>99</v>
      </c>
      <c r="F854">
        <f>[1]!wallScanTrans(B854,G837,H837,I837,L837)+J837</f>
        <v>100.11245002377771</v>
      </c>
      <c r="G854">
        <f t="shared" si="16"/>
        <v>1.2500455105081116E-2</v>
      </c>
    </row>
    <row r="855" spans="1:7">
      <c r="A855">
        <v>16</v>
      </c>
      <c r="B855">
        <v>-168.715</v>
      </c>
      <c r="C855">
        <v>36</v>
      </c>
      <c r="D855">
        <v>7000</v>
      </c>
      <c r="E855">
        <v>74</v>
      </c>
      <c r="F855">
        <f>[1]!wallScanTrans(B855,G837,H837,I837,L837)+J837</f>
        <v>75.104277788820539</v>
      </c>
      <c r="G855">
        <f t="shared" si="16"/>
        <v>1.6478776147059181E-2</v>
      </c>
    </row>
    <row r="856" spans="1:7">
      <c r="A856">
        <v>17</v>
      </c>
      <c r="B856">
        <v>-168.78</v>
      </c>
      <c r="C856">
        <v>36</v>
      </c>
      <c r="D856">
        <v>7000</v>
      </c>
      <c r="E856">
        <v>72</v>
      </c>
      <c r="F856">
        <f>[1]!wallScanTrans(B856,G837,H837,I837,L837)+J837</f>
        <v>61.966829232781095</v>
      </c>
      <c r="G856">
        <f t="shared" si="16"/>
        <v>1.3981182728357779</v>
      </c>
    </row>
    <row r="857" spans="1:7">
      <c r="A857">
        <v>18</v>
      </c>
      <c r="B857">
        <v>-168.84</v>
      </c>
      <c r="C857">
        <v>36</v>
      </c>
      <c r="D857">
        <v>7000</v>
      </c>
      <c r="E857">
        <v>60</v>
      </c>
      <c r="F857">
        <f>[1]!wallScanTrans(B857,G837,H837,I837,L837)+J837</f>
        <v>58.435175933931603</v>
      </c>
      <c r="G857">
        <f t="shared" si="16"/>
        <v>4.0811239295780496E-2</v>
      </c>
    </row>
    <row r="858" spans="1:7">
      <c r="A858">
        <v>19</v>
      </c>
      <c r="B858">
        <v>-168.91</v>
      </c>
      <c r="C858">
        <v>36</v>
      </c>
      <c r="D858">
        <v>7000</v>
      </c>
      <c r="E858">
        <v>73</v>
      </c>
      <c r="F858">
        <f>[1]!wallScanTrans(B858,G837,H837,I837,L837)+J837</f>
        <v>58.435175933931603</v>
      </c>
      <c r="G858">
        <f t="shared" si="16"/>
        <v>2.9059465763770569</v>
      </c>
    </row>
    <row r="859" spans="1:7">
      <c r="A859">
        <v>20</v>
      </c>
      <c r="B859">
        <v>-168.97499999999999</v>
      </c>
      <c r="C859">
        <v>37</v>
      </c>
      <c r="D859">
        <v>7000</v>
      </c>
      <c r="E859">
        <v>69</v>
      </c>
      <c r="F859">
        <f>[1]!wallScanTrans(B859,G837,H837,I837,L837)+J837</f>
        <v>58.435175933931603</v>
      </c>
      <c r="G859">
        <f t="shared" si="16"/>
        <v>1.6176160514054778</v>
      </c>
    </row>
    <row r="860" spans="1:7">
      <c r="A860">
        <v>21</v>
      </c>
      <c r="B860">
        <v>-169.035</v>
      </c>
      <c r="C860">
        <v>37</v>
      </c>
      <c r="D860">
        <v>7000</v>
      </c>
      <c r="E860">
        <v>51</v>
      </c>
      <c r="F860">
        <f>[1]!wallScanTrans(B860,G837,H837,I837,L837)+J837</f>
        <v>58.435175933931603</v>
      </c>
      <c r="G860">
        <f t="shared" si="16"/>
        <v>1.0839576699708959</v>
      </c>
    </row>
    <row r="861" spans="1:7">
      <c r="A861">
        <v>22</v>
      </c>
      <c r="B861">
        <v>-169.10499999999999</v>
      </c>
      <c r="C861">
        <v>37</v>
      </c>
      <c r="D861">
        <v>7000</v>
      </c>
      <c r="E861">
        <v>57</v>
      </c>
      <c r="F861">
        <f>[1]!wallScanTrans(B861,G837,H837,I837,L837)+J837</f>
        <v>58.435175933931603</v>
      </c>
      <c r="G861">
        <f t="shared" si="16"/>
        <v>3.6135613356779818E-2</v>
      </c>
    </row>
    <row r="862" spans="1:7">
      <c r="A862">
        <v>23</v>
      </c>
      <c r="B862">
        <v>-169.16499999999999</v>
      </c>
      <c r="C862">
        <v>37</v>
      </c>
      <c r="D862">
        <v>7000</v>
      </c>
      <c r="E862">
        <v>53</v>
      </c>
      <c r="F862">
        <f>[1]!wallScanTrans(B862,G837,H837,I837,L837)+J837</f>
        <v>58.435175933931603</v>
      </c>
      <c r="G862">
        <f t="shared" si="16"/>
        <v>0.55737995156206188</v>
      </c>
    </row>
    <row r="863" spans="1:7">
      <c r="A863">
        <v>24</v>
      </c>
      <c r="B863">
        <v>-169.23</v>
      </c>
      <c r="C863">
        <v>37</v>
      </c>
      <c r="D863">
        <v>7000</v>
      </c>
      <c r="E863">
        <v>51</v>
      </c>
      <c r="F863">
        <f>[1]!wallScanTrans(B863,G837,H837,I837,L837)+J837</f>
        <v>58.435175933931603</v>
      </c>
      <c r="G863">
        <f t="shared" si="16"/>
        <v>1.0839576699708959</v>
      </c>
    </row>
    <row r="864" spans="1:7">
      <c r="A864">
        <v>25</v>
      </c>
      <c r="B864">
        <v>-169.3</v>
      </c>
      <c r="C864">
        <v>36</v>
      </c>
      <c r="D864">
        <v>7000</v>
      </c>
      <c r="E864">
        <v>64</v>
      </c>
      <c r="F864">
        <f>[1]!wallScanTrans(B864,G837,H837,I837,L837)+J837</f>
        <v>58.435175933931603</v>
      </c>
      <c r="G864">
        <f t="shared" si="16"/>
        <v>0.48386354509834384</v>
      </c>
    </row>
    <row r="865" spans="1:7">
      <c r="A865">
        <v>26</v>
      </c>
      <c r="B865">
        <v>-169.36</v>
      </c>
      <c r="C865">
        <v>36</v>
      </c>
      <c r="D865">
        <v>7000</v>
      </c>
      <c r="E865">
        <v>50</v>
      </c>
      <c r="F865">
        <f>[1]!wallScanTrans(B865,G837,H837,I837,L837)+J837</f>
        <v>58.435175933931603</v>
      </c>
      <c r="G865">
        <f t="shared" si="16"/>
        <v>1.4230438607275777</v>
      </c>
    </row>
    <row r="866" spans="1:7">
      <c r="A866">
        <v>27</v>
      </c>
      <c r="B866">
        <v>-169.43</v>
      </c>
      <c r="C866">
        <v>36</v>
      </c>
      <c r="D866">
        <v>7000</v>
      </c>
      <c r="E866">
        <v>64</v>
      </c>
      <c r="F866">
        <f>[1]!wallScanTrans(B866,G837,H837,I837,L837)+J837</f>
        <v>58.435175933931603</v>
      </c>
      <c r="G866">
        <f t="shared" si="16"/>
        <v>0.48386354509834384</v>
      </c>
    </row>
    <row r="867" spans="1:7">
      <c r="A867">
        <v>28</v>
      </c>
      <c r="B867">
        <v>-169.49</v>
      </c>
      <c r="C867">
        <v>36</v>
      </c>
      <c r="D867">
        <v>7000</v>
      </c>
      <c r="E867">
        <v>54</v>
      </c>
      <c r="F867">
        <f>[1]!wallScanTrans(B867,G837,H837,I837,L837)+J837</f>
        <v>58.435175933931603</v>
      </c>
      <c r="G867">
        <f t="shared" si="16"/>
        <v>0.36427380675789017</v>
      </c>
    </row>
    <row r="868" spans="1:7">
      <c r="A868">
        <v>29</v>
      </c>
      <c r="B868">
        <v>-169.56</v>
      </c>
      <c r="C868">
        <v>37</v>
      </c>
      <c r="D868">
        <v>7000</v>
      </c>
      <c r="E868">
        <v>63</v>
      </c>
      <c r="F868">
        <f>[1]!wallScanTrans(B868,G837,H837,I837,L837)+J837</f>
        <v>58.435175933931603</v>
      </c>
      <c r="G868">
        <f t="shared" si="16"/>
        <v>0.33075585324059065</v>
      </c>
    </row>
    <row r="869" spans="1:7">
      <c r="A869">
        <v>30</v>
      </c>
      <c r="B869">
        <v>-169.625</v>
      </c>
      <c r="C869">
        <v>37</v>
      </c>
      <c r="D869">
        <v>7000</v>
      </c>
      <c r="E869">
        <v>63</v>
      </c>
      <c r="F869">
        <f>[1]!wallScanTrans(B869,G837,H837,I837,L837)+J837</f>
        <v>58.435175933931603</v>
      </c>
      <c r="G869">
        <f t="shared" si="16"/>
        <v>0.33075585324059065</v>
      </c>
    </row>
    <row r="870" spans="1:7">
      <c r="A870">
        <v>31</v>
      </c>
      <c r="B870">
        <v>-169.69</v>
      </c>
      <c r="C870">
        <v>37</v>
      </c>
      <c r="D870">
        <v>7000</v>
      </c>
      <c r="E870">
        <v>53</v>
      </c>
      <c r="F870">
        <f>[1]!wallScanTrans(B870,G837,H837,I837,L837)+J837</f>
        <v>58.435175933931603</v>
      </c>
      <c r="G870">
        <f t="shared" si="16"/>
        <v>0.55737995156206188</v>
      </c>
    </row>
    <row r="871" spans="1:7">
      <c r="A871">
        <v>32</v>
      </c>
      <c r="B871">
        <v>-169.755</v>
      </c>
      <c r="C871">
        <v>36</v>
      </c>
      <c r="D871">
        <v>7000</v>
      </c>
      <c r="E871">
        <v>61</v>
      </c>
      <c r="F871">
        <f>[1]!wallScanTrans(B871,G837,H837,I837,L837)+J837</f>
        <v>58.435175933931603</v>
      </c>
      <c r="G871">
        <f t="shared" si="16"/>
        <v>0.10784135229317415</v>
      </c>
    </row>
    <row r="872" spans="1:7">
      <c r="A872">
        <v>33</v>
      </c>
      <c r="B872">
        <v>-169.82</v>
      </c>
      <c r="C872">
        <v>36</v>
      </c>
      <c r="D872">
        <v>7000</v>
      </c>
      <c r="E872">
        <v>55</v>
      </c>
      <c r="F872">
        <f>[1]!wallScanTrans(B872,G837,H837,I837,L837)+J837</f>
        <v>58.435175933931603</v>
      </c>
      <c r="G872">
        <f t="shared" si="16"/>
        <v>0.2145533399465975</v>
      </c>
    </row>
    <row r="873" spans="1:7">
      <c r="A873" t="s">
        <v>0</v>
      </c>
    </row>
    <row r="874" spans="1:7">
      <c r="A874" t="s">
        <v>0</v>
      </c>
    </row>
    <row r="875" spans="1:7">
      <c r="A875" t="s">
        <v>0</v>
      </c>
    </row>
    <row r="876" spans="1:7">
      <c r="A876" t="s">
        <v>0</v>
      </c>
    </row>
    <row r="877" spans="1:7">
      <c r="A877" t="s">
        <v>108</v>
      </c>
    </row>
    <row r="878" spans="1:7">
      <c r="A878" t="s">
        <v>2</v>
      </c>
    </row>
    <row r="879" spans="1:7">
      <c r="A879" t="s">
        <v>26</v>
      </c>
    </row>
    <row r="880" spans="1:7">
      <c r="A880" t="s">
        <v>4</v>
      </c>
    </row>
    <row r="881" spans="1:12">
      <c r="A881" t="s">
        <v>5</v>
      </c>
    </row>
    <row r="882" spans="1:12">
      <c r="A882" t="s">
        <v>6</v>
      </c>
    </row>
    <row r="883" spans="1:12">
      <c r="A883" t="s">
        <v>13</v>
      </c>
    </row>
    <row r="884" spans="1:12">
      <c r="A884" t="s">
        <v>27</v>
      </c>
    </row>
    <row r="885" spans="1:12">
      <c r="A885" t="s">
        <v>9</v>
      </c>
    </row>
    <row r="886" spans="1:12">
      <c r="A886" t="s">
        <v>10</v>
      </c>
      <c r="G886" t="s">
        <v>85</v>
      </c>
      <c r="H886" t="s">
        <v>86</v>
      </c>
      <c r="I886" t="s">
        <v>87</v>
      </c>
      <c r="J886" t="s">
        <v>88</v>
      </c>
      <c r="L886" t="s">
        <v>89</v>
      </c>
    </row>
    <row r="887" spans="1:12">
      <c r="A887" t="s">
        <v>11</v>
      </c>
      <c r="G887">
        <v>120.58810357777404</v>
      </c>
      <c r="H887">
        <v>-170.26505222909728</v>
      </c>
      <c r="I887">
        <v>0.29255649876469175</v>
      </c>
      <c r="J887">
        <v>178.29712676873157</v>
      </c>
      <c r="L887">
        <v>90</v>
      </c>
    </row>
    <row r="888" spans="1:12">
      <c r="A888" t="s">
        <v>0</v>
      </c>
    </row>
    <row r="889" spans="1:12">
      <c r="A889" t="s">
        <v>56</v>
      </c>
      <c r="B889" t="s">
        <v>48</v>
      </c>
      <c r="C889" t="s">
        <v>38</v>
      </c>
      <c r="D889" t="s">
        <v>55</v>
      </c>
      <c r="E889" t="s">
        <v>54</v>
      </c>
      <c r="F889" t="s">
        <v>90</v>
      </c>
      <c r="G889" t="s">
        <v>91</v>
      </c>
      <c r="H889" t="s">
        <v>92</v>
      </c>
    </row>
    <row r="890" spans="1:12">
      <c r="A890">
        <v>1</v>
      </c>
      <c r="B890">
        <v>-169.23</v>
      </c>
      <c r="C890">
        <v>109</v>
      </c>
      <c r="D890">
        <v>21000</v>
      </c>
      <c r="E890">
        <v>250</v>
      </c>
      <c r="F890">
        <f>[1]!wallScanTrans(B890,G887,H887,I887,L887)+J887</f>
        <v>298.88523034650564</v>
      </c>
      <c r="G890">
        <f>(F890-E890)^2/E890</f>
        <v>9.5590629841236616</v>
      </c>
      <c r="H890">
        <f>SUM(G890:G922)/(COUNT(G890:G922)-4)</f>
        <v>1.7602244424829521</v>
      </c>
    </row>
    <row r="891" spans="1:12">
      <c r="A891">
        <v>2</v>
      </c>
      <c r="B891">
        <v>-169.30500000000001</v>
      </c>
      <c r="C891">
        <v>110</v>
      </c>
      <c r="D891">
        <v>21000</v>
      </c>
      <c r="E891">
        <v>262</v>
      </c>
      <c r="F891">
        <f>[1]!wallScanTrans(B891,G887,H887,I887,L887)+J887</f>
        <v>298.88523034650564</v>
      </c>
      <c r="G891">
        <f t="shared" ref="G891:G922" si="17">(F891-E891)^2/E891</f>
        <v>5.1928252584533601</v>
      </c>
    </row>
    <row r="892" spans="1:12">
      <c r="A892">
        <v>3</v>
      </c>
      <c r="B892">
        <v>-169.375</v>
      </c>
      <c r="C892">
        <v>110</v>
      </c>
      <c r="D892">
        <v>21000</v>
      </c>
      <c r="E892">
        <v>306</v>
      </c>
      <c r="F892">
        <f>[1]!wallScanTrans(B892,G887,H887,I887,L887)+J887</f>
        <v>298.88523034650564</v>
      </c>
      <c r="G892">
        <f t="shared" si="17"/>
        <v>0.16542466412511211</v>
      </c>
    </row>
    <row r="893" spans="1:12">
      <c r="A893">
        <v>4</v>
      </c>
      <c r="B893">
        <v>-169.44499999999999</v>
      </c>
      <c r="C893">
        <v>110</v>
      </c>
      <c r="D893">
        <v>21000</v>
      </c>
      <c r="E893">
        <v>277</v>
      </c>
      <c r="F893">
        <f>[1]!wallScanTrans(B893,G887,H887,I887,L887)+J887</f>
        <v>298.88523034650564</v>
      </c>
      <c r="G893">
        <f t="shared" si="17"/>
        <v>1.7291094127061777</v>
      </c>
    </row>
    <row r="894" spans="1:12">
      <c r="A894">
        <v>5</v>
      </c>
      <c r="B894">
        <v>-169.505</v>
      </c>
      <c r="C894">
        <v>110</v>
      </c>
      <c r="D894">
        <v>21000</v>
      </c>
      <c r="E894">
        <v>308</v>
      </c>
      <c r="F894">
        <f>[1]!wallScanTrans(B894,G887,H887,I887,L887)+J887</f>
        <v>298.88523034650564</v>
      </c>
      <c r="G894">
        <f t="shared" si="17"/>
        <v>0.26973709687097974</v>
      </c>
    </row>
    <row r="895" spans="1:12">
      <c r="A895">
        <v>6</v>
      </c>
      <c r="B895">
        <v>-169.57</v>
      </c>
      <c r="C895">
        <v>109</v>
      </c>
      <c r="D895">
        <v>21000</v>
      </c>
      <c r="E895">
        <v>283</v>
      </c>
      <c r="F895">
        <f>[1]!wallScanTrans(B895,G887,H887,I887,L887)+J887</f>
        <v>298.88523034650564</v>
      </c>
      <c r="G895">
        <f t="shared" si="17"/>
        <v>0.89166269668389964</v>
      </c>
    </row>
    <row r="896" spans="1:12">
      <c r="A896">
        <v>7</v>
      </c>
      <c r="B896">
        <v>-169.64</v>
      </c>
      <c r="C896">
        <v>110</v>
      </c>
      <c r="D896">
        <v>21000</v>
      </c>
      <c r="E896">
        <v>313</v>
      </c>
      <c r="F896">
        <f>[1]!wallScanTrans(B896,G887,H887,I887,L887)+J887</f>
        <v>298.88523034650564</v>
      </c>
      <c r="G896">
        <f t="shared" si="17"/>
        <v>0.63650710022749324</v>
      </c>
    </row>
    <row r="897" spans="1:7">
      <c r="A897">
        <v>8</v>
      </c>
      <c r="B897">
        <v>-169.70500000000001</v>
      </c>
      <c r="C897">
        <v>109</v>
      </c>
      <c r="D897">
        <v>21000</v>
      </c>
      <c r="E897">
        <v>278</v>
      </c>
      <c r="F897">
        <f>[1]!wallScanTrans(B897,G887,H887,I887,L887)+J887</f>
        <v>298.88523034650564</v>
      </c>
      <c r="G897">
        <f t="shared" si="17"/>
        <v>1.5690390166424457</v>
      </c>
    </row>
    <row r="898" spans="1:7">
      <c r="A898">
        <v>9</v>
      </c>
      <c r="B898">
        <v>-169.77</v>
      </c>
      <c r="C898">
        <v>109</v>
      </c>
      <c r="D898">
        <v>21000</v>
      </c>
      <c r="E898">
        <v>318</v>
      </c>
      <c r="F898">
        <f>[1]!wallScanTrans(B898,G887,H887,I887,L887)+J887</f>
        <v>298.88523034650564</v>
      </c>
      <c r="G898">
        <f t="shared" si="17"/>
        <v>1.1489761600822295</v>
      </c>
    </row>
    <row r="899" spans="1:7">
      <c r="A899">
        <v>10</v>
      </c>
      <c r="B899">
        <v>-169.83500000000001</v>
      </c>
      <c r="C899">
        <v>110</v>
      </c>
      <c r="D899">
        <v>21000</v>
      </c>
      <c r="E899">
        <v>319</v>
      </c>
      <c r="F899">
        <f>[1]!wallScanTrans(B899,G887,H887,I887,L887)+J887</f>
        <v>298.88523034650564</v>
      </c>
      <c r="G899">
        <f t="shared" si="17"/>
        <v>1.2683509661853847</v>
      </c>
    </row>
    <row r="900" spans="1:7">
      <c r="A900">
        <v>11</v>
      </c>
      <c r="B900">
        <v>-169.9</v>
      </c>
      <c r="C900">
        <v>110</v>
      </c>
      <c r="D900">
        <v>21000</v>
      </c>
      <c r="E900">
        <v>332</v>
      </c>
      <c r="F900">
        <f>[1]!wallScanTrans(B900,G887,H887,I887,L887)+J887</f>
        <v>298.88523034650564</v>
      </c>
      <c r="G900">
        <f t="shared" si="17"/>
        <v>3.3029758108553953</v>
      </c>
    </row>
    <row r="901" spans="1:7">
      <c r="A901">
        <v>12</v>
      </c>
      <c r="B901">
        <v>-169.965</v>
      </c>
      <c r="C901">
        <v>108</v>
      </c>
      <c r="D901">
        <v>21000</v>
      </c>
      <c r="E901">
        <v>337</v>
      </c>
      <c r="F901">
        <f>[1]!wallScanTrans(B901,G887,H887,I887,L887)+J887</f>
        <v>298.88523034650564</v>
      </c>
      <c r="G901">
        <f t="shared" si="17"/>
        <v>4.3107883256348218</v>
      </c>
    </row>
    <row r="902" spans="1:7">
      <c r="A902">
        <v>13</v>
      </c>
      <c r="B902">
        <v>-170.03</v>
      </c>
      <c r="C902">
        <v>109</v>
      </c>
      <c r="D902">
        <v>21000</v>
      </c>
      <c r="E902">
        <v>314</v>
      </c>
      <c r="F902">
        <f>[1]!wallScanTrans(B902,G887,H887,I887,L887)+J887</f>
        <v>298.88523034650564</v>
      </c>
      <c r="G902">
        <f t="shared" si="17"/>
        <v>0.72756771235093676</v>
      </c>
    </row>
    <row r="903" spans="1:7">
      <c r="A903">
        <v>14</v>
      </c>
      <c r="B903">
        <v>-170.09</v>
      </c>
      <c r="C903">
        <v>110</v>
      </c>
      <c r="D903">
        <v>21000</v>
      </c>
      <c r="E903">
        <v>322</v>
      </c>
      <c r="F903">
        <f>[1]!wallScanTrans(B903,G887,H887,I887,L887)+J887</f>
        <v>297.45900370249387</v>
      </c>
      <c r="G903">
        <f t="shared" si="17"/>
        <v>1.8703742213484766</v>
      </c>
    </row>
    <row r="904" spans="1:7">
      <c r="A904">
        <v>15</v>
      </c>
      <c r="B904">
        <v>-170.16</v>
      </c>
      <c r="C904">
        <v>111</v>
      </c>
      <c r="D904">
        <v>21000</v>
      </c>
      <c r="E904">
        <v>286</v>
      </c>
      <c r="F904">
        <f>[1]!wallScanTrans(B904,G887,H887,I887,L887)+J887</f>
        <v>284.27957964397609</v>
      </c>
      <c r="G904">
        <f t="shared" si="17"/>
        <v>1.0349112592382624E-2</v>
      </c>
    </row>
    <row r="905" spans="1:7">
      <c r="A905">
        <v>16</v>
      </c>
      <c r="B905">
        <v>-170.22499999999999</v>
      </c>
      <c r="C905">
        <v>109</v>
      </c>
      <c r="D905">
        <v>21000</v>
      </c>
      <c r="E905">
        <v>256</v>
      </c>
      <c r="F905">
        <f>[1]!wallScanTrans(B905,G887,H887,I887,L887)+J887</f>
        <v>259.67830897290929</v>
      </c>
      <c r="G905">
        <f t="shared" si="17"/>
        <v>5.28513941413477E-2</v>
      </c>
    </row>
    <row r="906" spans="1:7">
      <c r="A906">
        <v>17</v>
      </c>
      <c r="B906">
        <v>-170.28</v>
      </c>
      <c r="C906">
        <v>111</v>
      </c>
      <c r="D906">
        <v>21000</v>
      </c>
      <c r="E906">
        <v>227</v>
      </c>
      <c r="F906">
        <f>[1]!wallScanTrans(B906,G887,H887,I887,L887)+J887</f>
        <v>230.19261102878821</v>
      </c>
      <c r="G906">
        <f t="shared" si="17"/>
        <v>4.4902049256123754E-2</v>
      </c>
    </row>
    <row r="907" spans="1:7">
      <c r="A907">
        <v>18</v>
      </c>
      <c r="B907">
        <v>-170.34</v>
      </c>
      <c r="C907">
        <v>109</v>
      </c>
      <c r="D907">
        <v>21000</v>
      </c>
      <c r="E907">
        <v>200</v>
      </c>
      <c r="F907">
        <f>[1]!wallScanTrans(B907,G887,H887,I887,L887)+J887</f>
        <v>202.81666371049477</v>
      </c>
      <c r="G907">
        <f t="shared" si="17"/>
        <v>3.9667972290090697E-2</v>
      </c>
    </row>
    <row r="908" spans="1:7">
      <c r="A908">
        <v>19</v>
      </c>
      <c r="B908">
        <v>-170.41499999999999</v>
      </c>
      <c r="C908">
        <v>110</v>
      </c>
      <c r="D908">
        <v>21000</v>
      </c>
      <c r="E908">
        <v>196</v>
      </c>
      <c r="F908">
        <f>[1]!wallScanTrans(B908,G887,H887,I887,L887)+J887</f>
        <v>182.86199961490146</v>
      </c>
      <c r="G908">
        <f t="shared" si="17"/>
        <v>0.88064823530025138</v>
      </c>
    </row>
    <row r="909" spans="1:7">
      <c r="A909">
        <v>20</v>
      </c>
      <c r="B909">
        <v>-170.49</v>
      </c>
      <c r="C909">
        <v>110</v>
      </c>
      <c r="D909">
        <v>21000</v>
      </c>
      <c r="E909">
        <v>162</v>
      </c>
      <c r="F909">
        <f>[1]!wallScanTrans(B909,G887,H887,I887,L887)+J887</f>
        <v>178.29712676873157</v>
      </c>
      <c r="G909">
        <f t="shared" si="17"/>
        <v>1.6394835859018961</v>
      </c>
    </row>
    <row r="910" spans="1:7">
      <c r="A910">
        <v>21</v>
      </c>
      <c r="B910">
        <v>-170.54499999999999</v>
      </c>
      <c r="C910">
        <v>110</v>
      </c>
      <c r="D910">
        <v>21000</v>
      </c>
      <c r="E910">
        <v>207</v>
      </c>
      <c r="F910">
        <f>[1]!wallScanTrans(B910,G887,H887,I887,L887)+J887</f>
        <v>178.29712676873157</v>
      </c>
      <c r="G910">
        <f t="shared" si="17"/>
        <v>3.979975515605148</v>
      </c>
    </row>
    <row r="911" spans="1:7">
      <c r="A911">
        <v>22</v>
      </c>
      <c r="B911">
        <v>-170.61500000000001</v>
      </c>
      <c r="C911">
        <v>110</v>
      </c>
      <c r="D911">
        <v>21000</v>
      </c>
      <c r="E911">
        <v>178</v>
      </c>
      <c r="F911">
        <f>[1]!wallScanTrans(B911,G887,H887,I887,L887)+J887</f>
        <v>178.29712676873157</v>
      </c>
      <c r="G911">
        <f t="shared" si="17"/>
        <v>4.9597930728576239E-4</v>
      </c>
    </row>
    <row r="912" spans="1:7">
      <c r="A912">
        <v>23</v>
      </c>
      <c r="B912">
        <v>-170.68</v>
      </c>
      <c r="C912">
        <v>110</v>
      </c>
      <c r="D912">
        <v>21000</v>
      </c>
      <c r="E912">
        <v>177</v>
      </c>
      <c r="F912">
        <f>[1]!wallScanTrans(B912,G887,H887,I887,L887)+J887</f>
        <v>178.29712676873157</v>
      </c>
      <c r="G912">
        <f t="shared" si="17"/>
        <v>9.5058635828249253E-3</v>
      </c>
    </row>
    <row r="913" spans="1:7">
      <c r="A913">
        <v>24</v>
      </c>
      <c r="B913">
        <v>-170.745</v>
      </c>
      <c r="C913">
        <v>110</v>
      </c>
      <c r="D913">
        <v>21000</v>
      </c>
      <c r="E913">
        <v>177</v>
      </c>
      <c r="F913">
        <f>[1]!wallScanTrans(B913,G887,H887,I887,L887)+J887</f>
        <v>178.29712676873157</v>
      </c>
      <c r="G913">
        <f t="shared" si="17"/>
        <v>9.5058635828249253E-3</v>
      </c>
    </row>
    <row r="914" spans="1:7">
      <c r="A914">
        <v>25</v>
      </c>
      <c r="B914">
        <v>-170.81</v>
      </c>
      <c r="C914">
        <v>109</v>
      </c>
      <c r="D914">
        <v>21000</v>
      </c>
      <c r="E914">
        <v>154</v>
      </c>
      <c r="F914">
        <f>[1]!wallScanTrans(B914,G887,H887,I887,L887)+J887</f>
        <v>178.29712676873157</v>
      </c>
      <c r="G914">
        <f t="shared" si="17"/>
        <v>3.8334439559468336</v>
      </c>
    </row>
    <row r="915" spans="1:7">
      <c r="A915">
        <v>26</v>
      </c>
      <c r="B915">
        <v>-170.875</v>
      </c>
      <c r="C915">
        <v>109</v>
      </c>
      <c r="D915">
        <v>21000</v>
      </c>
      <c r="E915">
        <v>204</v>
      </c>
      <c r="F915">
        <f>[1]!wallScanTrans(B915,G887,H887,I887,L887)+J887</f>
        <v>178.29712676873157</v>
      </c>
      <c r="G915">
        <f t="shared" si="17"/>
        <v>3.2384200605032114</v>
      </c>
    </row>
    <row r="916" spans="1:7">
      <c r="A916">
        <v>27</v>
      </c>
      <c r="B916">
        <v>-170.94</v>
      </c>
      <c r="C916">
        <v>111</v>
      </c>
      <c r="D916">
        <v>21000</v>
      </c>
      <c r="E916">
        <v>180</v>
      </c>
      <c r="F916">
        <f>[1]!wallScanTrans(B916,G887,H887,I887,L887)+J887</f>
        <v>178.29712676873157</v>
      </c>
      <c r="G916">
        <f t="shared" si="17"/>
        <v>1.6109873565392077E-2</v>
      </c>
    </row>
    <row r="917" spans="1:7">
      <c r="A917">
        <v>28</v>
      </c>
      <c r="B917">
        <v>-171.005</v>
      </c>
      <c r="C917">
        <v>110</v>
      </c>
      <c r="D917">
        <v>21000</v>
      </c>
      <c r="E917">
        <v>199</v>
      </c>
      <c r="F917">
        <f>[1]!wallScanTrans(B917,G887,H887,I887,L887)+J887</f>
        <v>178.29712676873157</v>
      </c>
      <c r="G917">
        <f t="shared" si="17"/>
        <v>2.1538138694973408</v>
      </c>
    </row>
    <row r="918" spans="1:7">
      <c r="A918">
        <v>29</v>
      </c>
      <c r="B918">
        <v>-171.065</v>
      </c>
      <c r="C918">
        <v>109</v>
      </c>
      <c r="D918">
        <v>21000</v>
      </c>
      <c r="E918">
        <v>165</v>
      </c>
      <c r="F918">
        <f>[1]!wallScanTrans(B918,G887,H887,I887,L887)+J887</f>
        <v>178.29712676873157</v>
      </c>
      <c r="G918">
        <f t="shared" si="17"/>
        <v>1.0715974563861683</v>
      </c>
    </row>
    <row r="919" spans="1:7">
      <c r="A919">
        <v>30</v>
      </c>
      <c r="B919">
        <v>-171.125</v>
      </c>
      <c r="C919">
        <v>110</v>
      </c>
      <c r="D919">
        <v>21000</v>
      </c>
      <c r="E919">
        <v>185</v>
      </c>
      <c r="F919">
        <f>[1]!wallScanTrans(B919,G887,H887,I887,L887)+J887</f>
        <v>178.29712676873157</v>
      </c>
      <c r="G919">
        <f t="shared" si="17"/>
        <v>0.2428568084024586</v>
      </c>
    </row>
    <row r="920" spans="1:7">
      <c r="A920">
        <v>31</v>
      </c>
      <c r="B920">
        <v>-171.2</v>
      </c>
      <c r="C920">
        <v>110</v>
      </c>
      <c r="D920">
        <v>21000</v>
      </c>
      <c r="E920">
        <v>165</v>
      </c>
      <c r="F920">
        <f>[1]!wallScanTrans(B920,G887,H887,I887,L887)+J887</f>
        <v>178.29712676873157</v>
      </c>
      <c r="G920">
        <f t="shared" si="17"/>
        <v>1.0715974563861683</v>
      </c>
    </row>
    <row r="921" spans="1:7">
      <c r="A921">
        <v>32</v>
      </c>
      <c r="B921">
        <v>-171.26499999999999</v>
      </c>
      <c r="C921">
        <v>110</v>
      </c>
      <c r="D921">
        <v>21000</v>
      </c>
      <c r="E921">
        <v>174</v>
      </c>
      <c r="F921">
        <f>[1]!wallScanTrans(B921,G887,H887,I887,L887)+J887</f>
        <v>178.29712676873157</v>
      </c>
      <c r="G921">
        <f t="shared" si="17"/>
        <v>0.10612240498016924</v>
      </c>
    </row>
    <row r="922" spans="1:7">
      <c r="A922">
        <v>33</v>
      </c>
      <c r="B922">
        <v>-171.32499999999999</v>
      </c>
      <c r="C922">
        <v>110</v>
      </c>
      <c r="D922">
        <v>21000</v>
      </c>
      <c r="E922">
        <v>179</v>
      </c>
      <c r="F922">
        <f>[1]!wallScanTrans(B922,G887,H887,I887,L887)+J887</f>
        <v>178.29712676873157</v>
      </c>
      <c r="G922">
        <f t="shared" si="17"/>
        <v>2.7599484873392153E-3</v>
      </c>
    </row>
    <row r="923" spans="1:7">
      <c r="A923" t="s">
        <v>0</v>
      </c>
    </row>
    <row r="924" spans="1:7">
      <c r="A924" t="s">
        <v>0</v>
      </c>
    </row>
    <row r="925" spans="1:7">
      <c r="A925" t="s">
        <v>0</v>
      </c>
    </row>
    <row r="926" spans="1:7">
      <c r="A926" t="s">
        <v>0</v>
      </c>
    </row>
    <row r="927" spans="1:7">
      <c r="A927" t="s">
        <v>109</v>
      </c>
    </row>
    <row r="928" spans="1:7">
      <c r="A928" t="s">
        <v>2</v>
      </c>
    </row>
    <row r="929" spans="1:5">
      <c r="A929" t="s">
        <v>3</v>
      </c>
    </row>
    <row r="930" spans="1:5">
      <c r="A930" t="s">
        <v>4</v>
      </c>
    </row>
    <row r="931" spans="1:5">
      <c r="A931" t="s">
        <v>5</v>
      </c>
    </row>
    <row r="932" spans="1:5">
      <c r="A932" t="s">
        <v>6</v>
      </c>
    </row>
    <row r="933" spans="1:5">
      <c r="A933" t="s">
        <v>13</v>
      </c>
    </row>
    <row r="934" spans="1:5">
      <c r="A934" t="s">
        <v>29</v>
      </c>
    </row>
    <row r="935" spans="1:5">
      <c r="A935" t="s">
        <v>9</v>
      </c>
    </row>
    <row r="936" spans="1:5">
      <c r="A936" t="s">
        <v>10</v>
      </c>
    </row>
    <row r="937" spans="1:5">
      <c r="A937" t="s">
        <v>11</v>
      </c>
    </row>
    <row r="938" spans="1:5">
      <c r="A938" t="s">
        <v>0</v>
      </c>
    </row>
    <row r="939" spans="1:5">
      <c r="A939" t="s">
        <v>56</v>
      </c>
      <c r="B939" t="s">
        <v>48</v>
      </c>
      <c r="C939" t="s">
        <v>38</v>
      </c>
      <c r="D939" t="s">
        <v>55</v>
      </c>
      <c r="E939" t="s">
        <v>54</v>
      </c>
    </row>
    <row r="940" spans="1:5">
      <c r="A940">
        <v>1</v>
      </c>
      <c r="B940">
        <v>-169.44</v>
      </c>
      <c r="C940">
        <v>36</v>
      </c>
      <c r="D940">
        <v>7000</v>
      </c>
      <c r="E940">
        <v>154</v>
      </c>
    </row>
    <row r="941" spans="1:5">
      <c r="A941">
        <v>2</v>
      </c>
      <c r="B941">
        <v>-169.51</v>
      </c>
      <c r="C941">
        <v>36</v>
      </c>
      <c r="D941">
        <v>7000</v>
      </c>
      <c r="E941">
        <v>145</v>
      </c>
    </row>
    <row r="942" spans="1:5">
      <c r="A942">
        <v>3</v>
      </c>
      <c r="B942">
        <v>-169.58</v>
      </c>
      <c r="C942">
        <v>37</v>
      </c>
      <c r="D942">
        <v>7000</v>
      </c>
      <c r="E942">
        <v>164</v>
      </c>
    </row>
    <row r="943" spans="1:5">
      <c r="A943">
        <v>4</v>
      </c>
      <c r="B943">
        <v>-169.65</v>
      </c>
      <c r="C943">
        <v>37</v>
      </c>
      <c r="D943">
        <v>7000</v>
      </c>
      <c r="E943">
        <v>185</v>
      </c>
    </row>
    <row r="944" spans="1:5">
      <c r="A944">
        <v>5</v>
      </c>
      <c r="B944">
        <v>-169.72</v>
      </c>
      <c r="C944">
        <v>37</v>
      </c>
      <c r="D944">
        <v>7000</v>
      </c>
      <c r="E944">
        <v>134</v>
      </c>
    </row>
    <row r="945" spans="1:5">
      <c r="A945">
        <v>6</v>
      </c>
      <c r="B945">
        <v>-169.78</v>
      </c>
      <c r="C945">
        <v>37</v>
      </c>
      <c r="D945">
        <v>7000</v>
      </c>
      <c r="E945">
        <v>138</v>
      </c>
    </row>
    <row r="946" spans="1:5">
      <c r="A946">
        <v>7</v>
      </c>
      <c r="B946">
        <v>-169.85</v>
      </c>
      <c r="C946">
        <v>36</v>
      </c>
      <c r="D946">
        <v>7000</v>
      </c>
      <c r="E946">
        <v>132</v>
      </c>
    </row>
    <row r="947" spans="1:5">
      <c r="A947">
        <v>8</v>
      </c>
      <c r="B947">
        <v>-169.91499999999999</v>
      </c>
      <c r="C947">
        <v>37</v>
      </c>
      <c r="D947">
        <v>7000</v>
      </c>
      <c r="E947">
        <v>159</v>
      </c>
    </row>
    <row r="948" spans="1:5">
      <c r="A948" t="s">
        <v>0</v>
      </c>
    </row>
    <row r="949" spans="1:5">
      <c r="A949" t="s">
        <v>0</v>
      </c>
    </row>
    <row r="950" spans="1:5">
      <c r="A950" t="s">
        <v>0</v>
      </c>
    </row>
    <row r="951" spans="1:5">
      <c r="A951" t="s">
        <v>0</v>
      </c>
    </row>
    <row r="952" spans="1:5">
      <c r="A952" t="s">
        <v>110</v>
      </c>
    </row>
    <row r="953" spans="1:5">
      <c r="A953" t="s">
        <v>2</v>
      </c>
    </row>
    <row r="954" spans="1:5">
      <c r="A954" t="s">
        <v>3</v>
      </c>
    </row>
    <row r="955" spans="1:5">
      <c r="A955" t="s">
        <v>4</v>
      </c>
    </row>
    <row r="956" spans="1:5">
      <c r="A956" t="s">
        <v>5</v>
      </c>
    </row>
    <row r="957" spans="1:5">
      <c r="A957" t="s">
        <v>6</v>
      </c>
    </row>
    <row r="958" spans="1:5">
      <c r="A958" t="s">
        <v>13</v>
      </c>
    </row>
    <row r="959" spans="1:5">
      <c r="A959" t="s">
        <v>29</v>
      </c>
    </row>
    <row r="960" spans="1:5">
      <c r="A960" t="s">
        <v>9</v>
      </c>
    </row>
    <row r="961" spans="1:12">
      <c r="A961" t="s">
        <v>10</v>
      </c>
      <c r="G961" t="s">
        <v>85</v>
      </c>
      <c r="H961" t="s">
        <v>86</v>
      </c>
      <c r="I961" t="s">
        <v>87</v>
      </c>
      <c r="J961" t="s">
        <v>88</v>
      </c>
      <c r="L961" t="s">
        <v>89</v>
      </c>
    </row>
    <row r="962" spans="1:12">
      <c r="A962" t="s">
        <v>11</v>
      </c>
      <c r="G962">
        <v>98.425506765498568</v>
      </c>
      <c r="H962">
        <v>-170.46886942901267</v>
      </c>
      <c r="I962">
        <v>0.27328082524681147</v>
      </c>
      <c r="J962">
        <v>58.330595765198815</v>
      </c>
      <c r="L962">
        <v>90</v>
      </c>
    </row>
    <row r="963" spans="1:12">
      <c r="A963" t="s">
        <v>0</v>
      </c>
    </row>
    <row r="964" spans="1:12">
      <c r="A964" t="s">
        <v>56</v>
      </c>
      <c r="B964" t="s">
        <v>48</v>
      </c>
      <c r="C964" t="s">
        <v>38</v>
      </c>
      <c r="D964" t="s">
        <v>55</v>
      </c>
      <c r="E964" t="s">
        <v>54</v>
      </c>
      <c r="F964" t="s">
        <v>90</v>
      </c>
      <c r="G964" t="s">
        <v>91</v>
      </c>
      <c r="H964" t="s">
        <v>92</v>
      </c>
    </row>
    <row r="965" spans="1:12">
      <c r="A965">
        <v>1</v>
      </c>
      <c r="B965">
        <v>-169.44499999999999</v>
      </c>
      <c r="C965">
        <v>37</v>
      </c>
      <c r="D965">
        <v>7000</v>
      </c>
      <c r="E965">
        <v>163</v>
      </c>
      <c r="F965">
        <f>[1]!wallScanTrans(B965,G962,H962,I962,L962)+J962</f>
        <v>156.75610253069738</v>
      </c>
      <c r="G965">
        <f>(F965-E965)^2/E965</f>
        <v>0.23917948225253813</v>
      </c>
      <c r="H965">
        <f>SUM(G965:G997)/(COUNT(G965:G997)-4)</f>
        <v>0.68638551792525437</v>
      </c>
    </row>
    <row r="966" spans="1:12">
      <c r="A966">
        <v>2</v>
      </c>
      <c r="B966">
        <v>-169.51499999999999</v>
      </c>
      <c r="C966">
        <v>37</v>
      </c>
      <c r="D966">
        <v>7000</v>
      </c>
      <c r="E966">
        <v>157</v>
      </c>
      <c r="F966">
        <f>[1]!wallScanTrans(B966,G962,H962,I962,L962)+J962</f>
        <v>156.75610253069738</v>
      </c>
      <c r="G966">
        <f t="shared" ref="G966:G997" si="18">(F966-E966)^2/E966</f>
        <v>3.788915638995183E-4</v>
      </c>
    </row>
    <row r="967" spans="1:12">
      <c r="A967">
        <v>3</v>
      </c>
      <c r="B967">
        <v>-169.58</v>
      </c>
      <c r="C967">
        <v>36</v>
      </c>
      <c r="D967">
        <v>7000</v>
      </c>
      <c r="E967">
        <v>156</v>
      </c>
      <c r="F967">
        <f>[1]!wallScanTrans(B967,G962,H962,I962,L962)+J962</f>
        <v>156.75610253069738</v>
      </c>
      <c r="G967">
        <f t="shared" si="18"/>
        <v>3.6646861341472856E-3</v>
      </c>
    </row>
    <row r="968" spans="1:12">
      <c r="A968">
        <v>4</v>
      </c>
      <c r="B968">
        <v>-169.64500000000001</v>
      </c>
      <c r="C968">
        <v>37</v>
      </c>
      <c r="D968">
        <v>7000</v>
      </c>
      <c r="E968">
        <v>160</v>
      </c>
      <c r="F968">
        <f>[1]!wallScanTrans(B968,G962,H962,I962,L962)+J962</f>
        <v>156.75610253069738</v>
      </c>
      <c r="G968">
        <f t="shared" si="18"/>
        <v>6.5767942445924793E-2</v>
      </c>
    </row>
    <row r="969" spans="1:12">
      <c r="A969">
        <v>5</v>
      </c>
      <c r="B969">
        <v>-169.72</v>
      </c>
      <c r="C969">
        <v>36</v>
      </c>
      <c r="D969">
        <v>7000</v>
      </c>
      <c r="E969">
        <v>151</v>
      </c>
      <c r="F969">
        <f>[1]!wallScanTrans(B969,G962,H962,I962,L962)+J962</f>
        <v>156.75610253069738</v>
      </c>
      <c r="G969">
        <f t="shared" si="18"/>
        <v>0.21942196254238899</v>
      </c>
    </row>
    <row r="970" spans="1:12">
      <c r="A970">
        <v>6</v>
      </c>
      <c r="B970">
        <v>-169.78</v>
      </c>
      <c r="C970">
        <v>36</v>
      </c>
      <c r="D970">
        <v>7000</v>
      </c>
      <c r="E970">
        <v>166</v>
      </c>
      <c r="F970">
        <f>[1]!wallScanTrans(B970,G962,H962,I962,L962)+J962</f>
        <v>156.75610253069738</v>
      </c>
      <c r="G970">
        <f t="shared" si="18"/>
        <v>0.51475687001794856</v>
      </c>
    </row>
    <row r="971" spans="1:12">
      <c r="A971">
        <v>7</v>
      </c>
      <c r="B971">
        <v>-169.85</v>
      </c>
      <c r="C971">
        <v>36</v>
      </c>
      <c r="D971">
        <v>7000</v>
      </c>
      <c r="E971">
        <v>141</v>
      </c>
      <c r="F971">
        <f>[1]!wallScanTrans(B971,G962,H962,I962,L962)+J962</f>
        <v>156.75610253069738</v>
      </c>
      <c r="G971">
        <f t="shared" si="18"/>
        <v>1.7606721060840302</v>
      </c>
    </row>
    <row r="972" spans="1:12">
      <c r="A972">
        <v>8</v>
      </c>
      <c r="B972">
        <v>-169.91499999999999</v>
      </c>
      <c r="C972">
        <v>36</v>
      </c>
      <c r="D972">
        <v>7000</v>
      </c>
      <c r="E972">
        <v>156</v>
      </c>
      <c r="F972">
        <f>[1]!wallScanTrans(B972,G962,H962,I962,L962)+J962</f>
        <v>156.75610253069738</v>
      </c>
      <c r="G972">
        <f t="shared" si="18"/>
        <v>3.6646861341472856E-3</v>
      </c>
    </row>
    <row r="973" spans="1:12">
      <c r="A973">
        <v>9</v>
      </c>
      <c r="B973">
        <v>-169.97499999999999</v>
      </c>
      <c r="C973">
        <v>37</v>
      </c>
      <c r="D973">
        <v>7000</v>
      </c>
      <c r="E973">
        <v>147</v>
      </c>
      <c r="F973">
        <f>[1]!wallScanTrans(B973,G962,H962,I962,L962)+J962</f>
        <v>156.75610253069738</v>
      </c>
      <c r="G973">
        <f t="shared" si="18"/>
        <v>0.64749344618693705</v>
      </c>
    </row>
    <row r="974" spans="1:12">
      <c r="A974">
        <v>10</v>
      </c>
      <c r="B974">
        <v>-170.04499999999999</v>
      </c>
      <c r="C974">
        <v>36</v>
      </c>
      <c r="D974">
        <v>7000</v>
      </c>
      <c r="E974">
        <v>159</v>
      </c>
      <c r="F974">
        <f>[1]!wallScanTrans(B974,G962,H962,I962,L962)+J962</f>
        <v>156.75610253069738</v>
      </c>
      <c r="G974">
        <f t="shared" si="18"/>
        <v>3.1667143727941632E-2</v>
      </c>
    </row>
    <row r="975" spans="1:12">
      <c r="A975">
        <v>11</v>
      </c>
      <c r="B975">
        <v>-170.11</v>
      </c>
      <c r="C975">
        <v>35</v>
      </c>
      <c r="D975">
        <v>7000</v>
      </c>
      <c r="E975">
        <v>160</v>
      </c>
      <c r="F975">
        <f>[1]!wallScanTrans(B975,G962,H962,I962,L962)+J962</f>
        <v>156.75610253069738</v>
      </c>
      <c r="G975">
        <f t="shared" si="18"/>
        <v>6.5767942445924793E-2</v>
      </c>
    </row>
    <row r="976" spans="1:12">
      <c r="A976">
        <v>12</v>
      </c>
      <c r="B976">
        <v>-170.17500000000001</v>
      </c>
      <c r="C976">
        <v>36</v>
      </c>
      <c r="D976">
        <v>7000</v>
      </c>
      <c r="E976">
        <v>153</v>
      </c>
      <c r="F976">
        <f>[1]!wallScanTrans(B976,G962,H962,I962,L962)+J962</f>
        <v>156.75610253069738</v>
      </c>
      <c r="G976">
        <f t="shared" si="18"/>
        <v>9.2211151771968841E-2</v>
      </c>
    </row>
    <row r="977" spans="1:7">
      <c r="A977">
        <v>13</v>
      </c>
      <c r="B977">
        <v>-170.24</v>
      </c>
      <c r="C977">
        <v>37</v>
      </c>
      <c r="D977">
        <v>7000</v>
      </c>
      <c r="E977">
        <v>180</v>
      </c>
      <c r="F977">
        <f>[1]!wallScanTrans(B977,G962,H962,I962,L962)+J962</f>
        <v>156.75610253069738</v>
      </c>
      <c r="G977">
        <f t="shared" si="18"/>
        <v>3.0015487197969604</v>
      </c>
    </row>
    <row r="978" spans="1:7">
      <c r="A978">
        <v>14</v>
      </c>
      <c r="B978">
        <v>-170.30500000000001</v>
      </c>
      <c r="C978">
        <v>37</v>
      </c>
      <c r="D978">
        <v>7000</v>
      </c>
      <c r="E978">
        <v>155</v>
      </c>
      <c r="F978">
        <f>[1]!wallScanTrans(B978,G962,H962,I962,L962)+J962</f>
        <v>155.61932258701961</v>
      </c>
      <c r="G978">
        <f t="shared" si="18"/>
        <v>2.4745836567268559E-3</v>
      </c>
    </row>
    <row r="979" spans="1:7">
      <c r="A979">
        <v>15</v>
      </c>
      <c r="B979">
        <v>-170.37</v>
      </c>
      <c r="C979">
        <v>37</v>
      </c>
      <c r="D979">
        <v>7000</v>
      </c>
      <c r="E979">
        <v>138</v>
      </c>
      <c r="F979">
        <f>[1]!wallScanTrans(B979,G962,H962,I962,L962)+J962</f>
        <v>145.01927382268951</v>
      </c>
      <c r="G979">
        <f t="shared" si="18"/>
        <v>0.35703047099923368</v>
      </c>
    </row>
    <row r="980" spans="1:7">
      <c r="A980">
        <v>16</v>
      </c>
      <c r="B980">
        <v>-170.435</v>
      </c>
      <c r="C980">
        <v>36</v>
      </c>
      <c r="D980">
        <v>7000</v>
      </c>
      <c r="E980">
        <v>124</v>
      </c>
      <c r="F980">
        <f>[1]!wallScanTrans(B980,G962,H962,I962,L962)+J962</f>
        <v>123.28279362167984</v>
      </c>
      <c r="G980">
        <f t="shared" si="18"/>
        <v>4.1482660411541568E-3</v>
      </c>
    </row>
    <row r="981" spans="1:7">
      <c r="A981">
        <v>17</v>
      </c>
      <c r="B981">
        <v>-170.5</v>
      </c>
      <c r="C981">
        <v>36</v>
      </c>
      <c r="D981">
        <v>7000</v>
      </c>
      <c r="E981">
        <v>98</v>
      </c>
      <c r="F981">
        <f>[1]!wallScanTrans(B981,G962,H962,I962,L962)+J962</f>
        <v>92.964309090359862</v>
      </c>
      <c r="G981">
        <f t="shared" si="18"/>
        <v>0.25875696874930942</v>
      </c>
    </row>
    <row r="982" spans="1:7">
      <c r="A982">
        <v>18</v>
      </c>
      <c r="B982">
        <v>-170.57</v>
      </c>
      <c r="C982">
        <v>36</v>
      </c>
      <c r="D982">
        <v>7000</v>
      </c>
      <c r="E982">
        <v>70</v>
      </c>
      <c r="F982">
        <f>[1]!wallScanTrans(B982,G962,H962,I962,L962)+J962</f>
        <v>69.511720513756416</v>
      </c>
      <c r="G982">
        <f t="shared" si="18"/>
        <v>3.4059550955185536E-3</v>
      </c>
    </row>
    <row r="983" spans="1:7">
      <c r="A983">
        <v>19</v>
      </c>
      <c r="B983">
        <v>-170.625</v>
      </c>
      <c r="C983">
        <v>36</v>
      </c>
      <c r="D983">
        <v>7000</v>
      </c>
      <c r="E983">
        <v>53</v>
      </c>
      <c r="F983">
        <f>[1]!wallScanTrans(B983,G962,H962,I962,L962)+J962</f>
        <v>60.145392682690009</v>
      </c>
      <c r="G983">
        <f t="shared" si="18"/>
        <v>0.96333276584603622</v>
      </c>
    </row>
    <row r="984" spans="1:7">
      <c r="A984">
        <v>20</v>
      </c>
      <c r="B984">
        <v>-170.69</v>
      </c>
      <c r="C984">
        <v>37</v>
      </c>
      <c r="D984">
        <v>7000</v>
      </c>
      <c r="E984">
        <v>60</v>
      </c>
      <c r="F984">
        <f>[1]!wallScanTrans(B984,G962,H962,I962,L962)+J962</f>
        <v>58.330595765198815</v>
      </c>
      <c r="G984">
        <f t="shared" si="18"/>
        <v>4.6448508319535495E-2</v>
      </c>
    </row>
    <row r="985" spans="1:7">
      <c r="A985">
        <v>21</v>
      </c>
      <c r="B985">
        <v>-170.76</v>
      </c>
      <c r="C985">
        <v>37</v>
      </c>
      <c r="D985">
        <v>7000</v>
      </c>
      <c r="E985">
        <v>60</v>
      </c>
      <c r="F985">
        <f>[1]!wallScanTrans(B985,G962,H962,I962,L962)+J962</f>
        <v>58.330595765198815</v>
      </c>
      <c r="G985">
        <f t="shared" si="18"/>
        <v>4.6448508319535495E-2</v>
      </c>
    </row>
    <row r="986" spans="1:7">
      <c r="A986">
        <v>22</v>
      </c>
      <c r="B986">
        <v>-170.82499999999999</v>
      </c>
      <c r="C986">
        <v>36</v>
      </c>
      <c r="D986">
        <v>7000</v>
      </c>
      <c r="E986">
        <v>70</v>
      </c>
      <c r="F986">
        <f>[1]!wallScanTrans(B986,G962,H962,I962,L962)+J962</f>
        <v>58.330595765198815</v>
      </c>
      <c r="G986">
        <f t="shared" si="18"/>
        <v>1.9453570742170834</v>
      </c>
    </row>
    <row r="987" spans="1:7">
      <c r="A987">
        <v>23</v>
      </c>
      <c r="B987">
        <v>-170.88499999999999</v>
      </c>
      <c r="C987">
        <v>36</v>
      </c>
      <c r="D987">
        <v>7000</v>
      </c>
      <c r="E987">
        <v>48</v>
      </c>
      <c r="F987">
        <f>[1]!wallScanTrans(B987,G962,H962,I962,L962)+J962</f>
        <v>58.330595765198815</v>
      </c>
      <c r="G987">
        <f t="shared" si="18"/>
        <v>2.2233585179988267</v>
      </c>
    </row>
    <row r="988" spans="1:7">
      <c r="A988">
        <v>24</v>
      </c>
      <c r="B988">
        <v>-170.94499999999999</v>
      </c>
      <c r="C988">
        <v>37</v>
      </c>
      <c r="D988">
        <v>7000</v>
      </c>
      <c r="E988">
        <v>71</v>
      </c>
      <c r="F988">
        <f>[1]!wallScanTrans(B988,G962,H962,I962,L962)+J962</f>
        <v>58.330595765198815</v>
      </c>
      <c r="G988">
        <f t="shared" si="18"/>
        <v>2.2607577980957489</v>
      </c>
    </row>
    <row r="989" spans="1:7">
      <c r="A989">
        <v>25</v>
      </c>
      <c r="B989">
        <v>-171.01499999999999</v>
      </c>
      <c r="C989">
        <v>37</v>
      </c>
      <c r="D989">
        <v>7000</v>
      </c>
      <c r="E989">
        <v>58</v>
      </c>
      <c r="F989">
        <f>[1]!wallScanTrans(B989,G962,H962,I962,L962)+J962</f>
        <v>58.330595765198815</v>
      </c>
      <c r="G989">
        <f t="shared" si="18"/>
        <v>1.8843717235756921E-3</v>
      </c>
    </row>
    <row r="990" spans="1:7">
      <c r="A990">
        <v>26</v>
      </c>
      <c r="B990">
        <v>-171.08500000000001</v>
      </c>
      <c r="C990">
        <v>37</v>
      </c>
      <c r="D990">
        <v>7000</v>
      </c>
      <c r="E990">
        <v>60</v>
      </c>
      <c r="F990">
        <f>[1]!wallScanTrans(B990,G962,H962,I962,L962)+J962</f>
        <v>58.330595765198815</v>
      </c>
      <c r="G990">
        <f t="shared" si="18"/>
        <v>4.6448508319535495E-2</v>
      </c>
    </row>
    <row r="991" spans="1:7">
      <c r="A991">
        <v>27</v>
      </c>
      <c r="B991">
        <v>-171.15</v>
      </c>
      <c r="C991">
        <v>37</v>
      </c>
      <c r="D991">
        <v>7000</v>
      </c>
      <c r="E991">
        <v>49</v>
      </c>
      <c r="F991">
        <f>[1]!wallScanTrans(B991,G962,H962,I962,L962)+J962</f>
        <v>58.330595765198815</v>
      </c>
      <c r="G991">
        <f t="shared" si="18"/>
        <v>1.776735047623389</v>
      </c>
    </row>
    <row r="992" spans="1:7">
      <c r="A992">
        <v>28</v>
      </c>
      <c r="B992">
        <v>-171.215</v>
      </c>
      <c r="C992">
        <v>36</v>
      </c>
      <c r="D992">
        <v>7000</v>
      </c>
      <c r="E992">
        <v>63</v>
      </c>
      <c r="F992">
        <f>[1]!wallScanTrans(B992,G962,H962,I962,L962)+J962</f>
        <v>58.330595765198815</v>
      </c>
      <c r="G992">
        <f t="shared" si="18"/>
        <v>0.34608469695205141</v>
      </c>
    </row>
    <row r="993" spans="1:7">
      <c r="A993">
        <v>29</v>
      </c>
      <c r="B993">
        <v>-171.27500000000001</v>
      </c>
      <c r="C993">
        <v>37</v>
      </c>
      <c r="D993">
        <v>7000</v>
      </c>
      <c r="E993">
        <v>56</v>
      </c>
      <c r="F993">
        <f>[1]!wallScanTrans(B993,G962,H962,I962,L962)+J962</f>
        <v>58.330595765198815</v>
      </c>
      <c r="G993">
        <f t="shared" si="18"/>
        <v>9.6994225370761619E-2</v>
      </c>
    </row>
    <row r="994" spans="1:7">
      <c r="A994">
        <v>30</v>
      </c>
      <c r="B994">
        <v>-171.345</v>
      </c>
      <c r="C994">
        <v>36</v>
      </c>
      <c r="D994">
        <v>7000</v>
      </c>
      <c r="E994">
        <v>53</v>
      </c>
      <c r="F994">
        <f>[1]!wallScanTrans(B994,G962,H962,I962,L962)+J962</f>
        <v>58.330595765198815</v>
      </c>
      <c r="G994">
        <f t="shared" si="18"/>
        <v>0.53613681531991586</v>
      </c>
    </row>
    <row r="995" spans="1:7">
      <c r="A995">
        <v>31</v>
      </c>
      <c r="B995">
        <v>-171.41</v>
      </c>
      <c r="C995">
        <v>36</v>
      </c>
      <c r="D995">
        <v>7000</v>
      </c>
      <c r="E995">
        <v>54</v>
      </c>
      <c r="F995">
        <f>[1]!wallScanTrans(B995,G962,H962,I962,L962)+J962</f>
        <v>58.330595765198815</v>
      </c>
      <c r="G995">
        <f t="shared" si="18"/>
        <v>0.34729740151033173</v>
      </c>
    </row>
    <row r="996" spans="1:7">
      <c r="A996">
        <v>32</v>
      </c>
      <c r="B996">
        <v>-171.47499999999999</v>
      </c>
      <c r="C996">
        <v>36</v>
      </c>
      <c r="D996">
        <v>7000</v>
      </c>
      <c r="E996">
        <v>63</v>
      </c>
      <c r="F996">
        <f>[1]!wallScanTrans(B996,G962,H962,I962,L962)+J962</f>
        <v>58.330595765198815</v>
      </c>
      <c r="G996">
        <f t="shared" si="18"/>
        <v>0.34608469695205141</v>
      </c>
    </row>
    <row r="997" spans="1:7">
      <c r="A997">
        <v>33</v>
      </c>
      <c r="B997">
        <v>-171.54</v>
      </c>
      <c r="C997">
        <v>37</v>
      </c>
      <c r="D997">
        <v>7000</v>
      </c>
      <c r="E997">
        <v>69</v>
      </c>
      <c r="F997">
        <f>[1]!wallScanTrans(B997,G962,H962,I962,L962)+J962</f>
        <v>58.330595765198815</v>
      </c>
      <c r="G997">
        <f t="shared" si="18"/>
        <v>1.6497998076172964</v>
      </c>
    </row>
    <row r="998" spans="1:7">
      <c r="A998" t="s">
        <v>0</v>
      </c>
    </row>
    <row r="999" spans="1:7">
      <c r="A999" t="s">
        <v>0</v>
      </c>
    </row>
    <row r="1000" spans="1:7">
      <c r="A1000" t="s">
        <v>0</v>
      </c>
    </row>
    <row r="1001" spans="1:7">
      <c r="A1001" t="s">
        <v>0</v>
      </c>
    </row>
    <row r="1002" spans="1:7">
      <c r="A1002" t="s">
        <v>111</v>
      </c>
    </row>
    <row r="1003" spans="1:7">
      <c r="A1003" t="s">
        <v>2</v>
      </c>
    </row>
    <row r="1004" spans="1:7">
      <c r="A1004" t="s">
        <v>3</v>
      </c>
    </row>
    <row r="1005" spans="1:7">
      <c r="A1005" t="s">
        <v>4</v>
      </c>
    </row>
    <row r="1006" spans="1:7">
      <c r="A1006" t="s">
        <v>5</v>
      </c>
    </row>
    <row r="1007" spans="1:7">
      <c r="A1007" t="s">
        <v>6</v>
      </c>
    </row>
    <row r="1008" spans="1:7">
      <c r="A1008" t="s">
        <v>13</v>
      </c>
    </row>
    <row r="1009" spans="1:12">
      <c r="A1009" t="s">
        <v>94</v>
      </c>
    </row>
    <row r="1010" spans="1:12">
      <c r="A1010" t="s">
        <v>9</v>
      </c>
    </row>
    <row r="1011" spans="1:12">
      <c r="A1011" t="s">
        <v>10</v>
      </c>
      <c r="G1011" t="s">
        <v>85</v>
      </c>
      <c r="H1011" t="s">
        <v>86</v>
      </c>
      <c r="I1011" t="s">
        <v>87</v>
      </c>
      <c r="J1011" t="s">
        <v>88</v>
      </c>
      <c r="L1011" t="s">
        <v>89</v>
      </c>
    </row>
    <row r="1012" spans="1:12">
      <c r="A1012" t="s">
        <v>11</v>
      </c>
      <c r="G1012">
        <v>108.11967410948135</v>
      </c>
      <c r="H1012">
        <v>-169.49622307993593</v>
      </c>
      <c r="I1012">
        <v>0.32603578618890228</v>
      </c>
      <c r="J1012">
        <v>60.472419221361143</v>
      </c>
      <c r="L1012">
        <v>90</v>
      </c>
    </row>
    <row r="1013" spans="1:12">
      <c r="A1013" t="s">
        <v>0</v>
      </c>
    </row>
    <row r="1014" spans="1:12">
      <c r="A1014" t="s">
        <v>56</v>
      </c>
      <c r="B1014" t="s">
        <v>48</v>
      </c>
      <c r="C1014" t="s">
        <v>38</v>
      </c>
      <c r="D1014" t="s">
        <v>55</v>
      </c>
      <c r="E1014" t="s">
        <v>54</v>
      </c>
      <c r="F1014" t="s">
        <v>90</v>
      </c>
      <c r="G1014" t="s">
        <v>91</v>
      </c>
      <c r="H1014" t="s">
        <v>92</v>
      </c>
    </row>
    <row r="1015" spans="1:12">
      <c r="A1015">
        <v>1</v>
      </c>
      <c r="B1015">
        <v>-168.60499999999999</v>
      </c>
      <c r="C1015">
        <v>36</v>
      </c>
      <c r="D1015">
        <v>7000</v>
      </c>
      <c r="E1015">
        <v>187</v>
      </c>
      <c r="F1015">
        <f>[1]!wallScanTrans(B1015,G1012,H1012,I1012,L1012)+J1012</f>
        <v>168.59209333084249</v>
      </c>
      <c r="G1015">
        <f>(F1015-E1015)^2/E1015</f>
        <v>1.8120375825690567</v>
      </c>
      <c r="H1015">
        <f>SUM(G1015:G1047)/(COUNT(G1015:G1047)-4)</f>
        <v>1.4497932249882344</v>
      </c>
    </row>
    <row r="1016" spans="1:12">
      <c r="A1016">
        <v>2</v>
      </c>
      <c r="B1016">
        <v>-168.67</v>
      </c>
      <c r="C1016">
        <v>36</v>
      </c>
      <c r="D1016">
        <v>7000</v>
      </c>
      <c r="E1016">
        <v>166</v>
      </c>
      <c r="F1016">
        <f>[1]!wallScanTrans(B1016,G1012,H1012,I1012,L1012)+J1012</f>
        <v>168.59209333084249</v>
      </c>
      <c r="G1016">
        <f t="shared" ref="G1016:G1047" si="19">(F1016-E1016)^2/E1016</f>
        <v>4.0475589372277729E-2</v>
      </c>
    </row>
    <row r="1017" spans="1:12">
      <c r="A1017">
        <v>3</v>
      </c>
      <c r="B1017">
        <v>-168.74</v>
      </c>
      <c r="C1017">
        <v>37</v>
      </c>
      <c r="D1017">
        <v>7000</v>
      </c>
      <c r="E1017">
        <v>161</v>
      </c>
      <c r="F1017">
        <f>[1]!wallScanTrans(B1017,G1012,H1012,I1012,L1012)+J1012</f>
        <v>168.59209333084249</v>
      </c>
      <c r="G1017">
        <f t="shared" si="19"/>
        <v>0.35801168412560858</v>
      </c>
    </row>
    <row r="1018" spans="1:12">
      <c r="A1018">
        <v>4</v>
      </c>
      <c r="B1018">
        <v>-168.80500000000001</v>
      </c>
      <c r="C1018">
        <v>37</v>
      </c>
      <c r="D1018">
        <v>7000</v>
      </c>
      <c r="E1018">
        <v>192</v>
      </c>
      <c r="F1018">
        <f>[1]!wallScanTrans(B1018,G1012,H1012,I1012,L1012)+J1012</f>
        <v>168.59209333084249</v>
      </c>
      <c r="G1018">
        <f t="shared" si="19"/>
        <v>2.8538025762082744</v>
      </c>
    </row>
    <row r="1019" spans="1:12">
      <c r="A1019">
        <v>5</v>
      </c>
      <c r="B1019">
        <v>-168.875</v>
      </c>
      <c r="C1019">
        <v>36</v>
      </c>
      <c r="D1019">
        <v>7000</v>
      </c>
      <c r="E1019">
        <v>153</v>
      </c>
      <c r="F1019">
        <f>[1]!wallScanTrans(B1019,G1012,H1012,I1012,L1012)+J1012</f>
        <v>168.59209333084249</v>
      </c>
      <c r="G1019">
        <f t="shared" si="19"/>
        <v>1.5889763035143973</v>
      </c>
    </row>
    <row r="1020" spans="1:12">
      <c r="A1020">
        <v>6</v>
      </c>
      <c r="B1020">
        <v>-168.935</v>
      </c>
      <c r="C1020">
        <v>37</v>
      </c>
      <c r="D1020">
        <v>7000</v>
      </c>
      <c r="E1020">
        <v>168</v>
      </c>
      <c r="F1020">
        <f>[1]!wallScanTrans(B1020,G1012,H1012,I1012,L1012)+J1012</f>
        <v>168.59209333084249</v>
      </c>
      <c r="G1020">
        <f t="shared" si="19"/>
        <v>2.08675305016757E-3</v>
      </c>
    </row>
    <row r="1021" spans="1:12">
      <c r="A1021">
        <v>7</v>
      </c>
      <c r="B1021">
        <v>-169.005</v>
      </c>
      <c r="C1021">
        <v>36</v>
      </c>
      <c r="D1021">
        <v>7000</v>
      </c>
      <c r="E1021">
        <v>173</v>
      </c>
      <c r="F1021">
        <f>[1]!wallScanTrans(B1021,G1012,H1012,I1012,L1012)+J1012</f>
        <v>168.59209333084249</v>
      </c>
      <c r="G1021">
        <f t="shared" si="19"/>
        <v>0.11231006476302471</v>
      </c>
    </row>
    <row r="1022" spans="1:12">
      <c r="A1022">
        <v>8</v>
      </c>
      <c r="B1022">
        <v>-169.065</v>
      </c>
      <c r="C1022">
        <v>37</v>
      </c>
      <c r="D1022">
        <v>7000</v>
      </c>
      <c r="E1022">
        <v>174</v>
      </c>
      <c r="F1022">
        <f>[1]!wallScanTrans(B1022,G1012,H1012,I1012,L1012)+J1012</f>
        <v>168.59209333084249</v>
      </c>
      <c r="G1022">
        <f t="shared" si="19"/>
        <v>0.16807732495585229</v>
      </c>
    </row>
    <row r="1023" spans="1:12">
      <c r="A1023">
        <v>9</v>
      </c>
      <c r="B1023">
        <v>-169.13499999999999</v>
      </c>
      <c r="C1023">
        <v>36</v>
      </c>
      <c r="D1023">
        <v>7000</v>
      </c>
      <c r="E1023">
        <v>187</v>
      </c>
      <c r="F1023">
        <f>[1]!wallScanTrans(B1023,G1012,H1012,I1012,L1012)+J1012</f>
        <v>168.59209333084249</v>
      </c>
      <c r="G1023">
        <f t="shared" si="19"/>
        <v>1.8120375825690567</v>
      </c>
    </row>
    <row r="1024" spans="1:12">
      <c r="A1024">
        <v>10</v>
      </c>
      <c r="B1024">
        <v>-169.19499999999999</v>
      </c>
      <c r="C1024">
        <v>36</v>
      </c>
      <c r="D1024">
        <v>7000</v>
      </c>
      <c r="E1024">
        <v>141</v>
      </c>
      <c r="F1024">
        <f>[1]!wallScanTrans(B1024,G1012,H1012,I1012,L1012)+J1012</f>
        <v>168.59209333084249</v>
      </c>
      <c r="G1024">
        <f t="shared" si="19"/>
        <v>5.3994582579994503</v>
      </c>
    </row>
    <row r="1025" spans="1:7">
      <c r="A1025">
        <v>11</v>
      </c>
      <c r="B1025">
        <v>-169.26499999999999</v>
      </c>
      <c r="C1025">
        <v>36</v>
      </c>
      <c r="D1025">
        <v>7000</v>
      </c>
      <c r="E1025">
        <v>167</v>
      </c>
      <c r="F1025">
        <f>[1]!wallScanTrans(B1025,G1012,H1012,I1012,L1012)+J1012</f>
        <v>168.59209333084249</v>
      </c>
      <c r="G1025">
        <f t="shared" si="19"/>
        <v>1.5178210623431901E-2</v>
      </c>
    </row>
    <row r="1026" spans="1:7">
      <c r="A1026">
        <v>12</v>
      </c>
      <c r="B1026">
        <v>-169.32499999999999</v>
      </c>
      <c r="C1026">
        <v>36</v>
      </c>
      <c r="D1026">
        <v>7000</v>
      </c>
      <c r="E1026">
        <v>172</v>
      </c>
      <c r="F1026">
        <f>[1]!wallScanTrans(B1026,G1012,H1012,I1012,L1012)+J1012</f>
        <v>165.01308799613506</v>
      </c>
      <c r="G1026">
        <f t="shared" si="19"/>
        <v>0.2838194148241398</v>
      </c>
    </row>
    <row r="1027" spans="1:7">
      <c r="A1027">
        <v>13</v>
      </c>
      <c r="B1027">
        <v>-169.39500000000001</v>
      </c>
      <c r="C1027">
        <v>36</v>
      </c>
      <c r="D1027">
        <v>7000</v>
      </c>
      <c r="E1027">
        <v>147</v>
      </c>
      <c r="F1027">
        <f>[1]!wallScanTrans(B1027,G1012,H1012,I1012,L1012)+J1012</f>
        <v>151.58229760283967</v>
      </c>
      <c r="G1027">
        <f t="shared" si="19"/>
        <v>0.14283980490469536</v>
      </c>
    </row>
    <row r="1028" spans="1:7">
      <c r="A1028">
        <v>14</v>
      </c>
      <c r="B1028">
        <v>-169.46</v>
      </c>
      <c r="C1028">
        <v>36</v>
      </c>
      <c r="D1028">
        <v>7000</v>
      </c>
      <c r="E1028">
        <v>117</v>
      </c>
      <c r="F1028">
        <f>[1]!wallScanTrans(B1028,G1012,H1012,I1012,L1012)+J1012</f>
        <v>130.18558046382026</v>
      </c>
      <c r="G1028">
        <f t="shared" si="19"/>
        <v>1.4859789074177645</v>
      </c>
    </row>
    <row r="1029" spans="1:7">
      <c r="A1029">
        <v>15</v>
      </c>
      <c r="B1029">
        <v>-169.52</v>
      </c>
      <c r="C1029">
        <v>36</v>
      </c>
      <c r="D1029">
        <v>7000</v>
      </c>
      <c r="E1029">
        <v>132</v>
      </c>
      <c r="F1029">
        <f>[1]!wallScanTrans(B1029,G1012,H1012,I1012,L1012)+J1012</f>
        <v>103.95637615132162</v>
      </c>
      <c r="G1029">
        <f t="shared" si="19"/>
        <v>5.957915443683051</v>
      </c>
    </row>
    <row r="1030" spans="1:7">
      <c r="A1030">
        <v>16</v>
      </c>
      <c r="B1030">
        <v>-169.59</v>
      </c>
      <c r="C1030">
        <v>36</v>
      </c>
      <c r="D1030">
        <v>7000</v>
      </c>
      <c r="E1030">
        <v>69</v>
      </c>
      <c r="F1030">
        <f>[1]!wallScanTrans(B1030,G1012,H1012,I1012,L1012)+J1012</f>
        <v>79.497449863008626</v>
      </c>
      <c r="G1030">
        <f t="shared" si="19"/>
        <v>1.5970500525562292</v>
      </c>
    </row>
    <row r="1031" spans="1:7">
      <c r="A1031">
        <v>17</v>
      </c>
      <c r="B1031">
        <v>-169.65</v>
      </c>
      <c r="C1031">
        <v>37</v>
      </c>
      <c r="D1031">
        <v>7000</v>
      </c>
      <c r="E1031">
        <v>66</v>
      </c>
      <c r="F1031">
        <f>[1]!wallScanTrans(B1031,G1012,H1012,I1012,L1012)+J1012</f>
        <v>66.466228271974245</v>
      </c>
      <c r="G1031">
        <f t="shared" si="19"/>
        <v>3.2934666907286445E-3</v>
      </c>
    </row>
    <row r="1032" spans="1:7">
      <c r="A1032">
        <v>18</v>
      </c>
      <c r="B1032">
        <v>-169.72</v>
      </c>
      <c r="C1032">
        <v>37</v>
      </c>
      <c r="D1032">
        <v>7000</v>
      </c>
      <c r="E1032">
        <v>70</v>
      </c>
      <c r="F1032">
        <f>[1]!wallScanTrans(B1032,G1012,H1012,I1012,L1012)+J1012</f>
        <v>60.518970847877824</v>
      </c>
      <c r="G1032">
        <f t="shared" si="19"/>
        <v>1.2841416254770077</v>
      </c>
    </row>
    <row r="1033" spans="1:7">
      <c r="A1033">
        <v>19</v>
      </c>
      <c r="B1033">
        <v>-169.785</v>
      </c>
      <c r="C1033">
        <v>37</v>
      </c>
      <c r="D1033">
        <v>7000</v>
      </c>
      <c r="E1033">
        <v>69</v>
      </c>
      <c r="F1033">
        <f>[1]!wallScanTrans(B1033,G1012,H1012,I1012,L1012)+J1012</f>
        <v>60.472419221361143</v>
      </c>
      <c r="G1033">
        <f t="shared" si="19"/>
        <v>1.053907738205955</v>
      </c>
    </row>
    <row r="1034" spans="1:7">
      <c r="A1034">
        <v>20</v>
      </c>
      <c r="B1034">
        <v>-169.85</v>
      </c>
      <c r="C1034">
        <v>36</v>
      </c>
      <c r="D1034">
        <v>7000</v>
      </c>
      <c r="E1034">
        <v>65</v>
      </c>
      <c r="F1034">
        <f>[1]!wallScanTrans(B1034,G1012,H1012,I1012,L1012)+J1012</f>
        <v>60.472419221361143</v>
      </c>
      <c r="G1034">
        <f t="shared" si="19"/>
        <v>0.31536904164769292</v>
      </c>
    </row>
    <row r="1035" spans="1:7">
      <c r="A1035">
        <v>21</v>
      </c>
      <c r="B1035">
        <v>-169.91499999999999</v>
      </c>
      <c r="C1035">
        <v>36</v>
      </c>
      <c r="D1035">
        <v>7000</v>
      </c>
      <c r="E1035">
        <v>43</v>
      </c>
      <c r="F1035">
        <f>[1]!wallScanTrans(B1035,G1012,H1012,I1012,L1012)+J1012</f>
        <v>60.472419221361143</v>
      </c>
      <c r="G1035">
        <f t="shared" si="19"/>
        <v>7.099661242953264</v>
      </c>
    </row>
    <row r="1036" spans="1:7">
      <c r="A1036">
        <v>22</v>
      </c>
      <c r="B1036">
        <v>-169.97499999999999</v>
      </c>
      <c r="C1036">
        <v>36</v>
      </c>
      <c r="D1036">
        <v>7000</v>
      </c>
      <c r="E1036">
        <v>68</v>
      </c>
      <c r="F1036">
        <f>[1]!wallScanTrans(B1036,G1012,H1012,I1012,L1012)+J1012</f>
        <v>60.472419221361143</v>
      </c>
      <c r="G1036">
        <f t="shared" si="19"/>
        <v>0.8333010643960761</v>
      </c>
    </row>
    <row r="1037" spans="1:7">
      <c r="A1037">
        <v>23</v>
      </c>
      <c r="B1037">
        <v>-170.04499999999999</v>
      </c>
      <c r="C1037">
        <v>37</v>
      </c>
      <c r="D1037">
        <v>7000</v>
      </c>
      <c r="E1037">
        <v>58</v>
      </c>
      <c r="F1037">
        <f>[1]!wallScanTrans(B1037,G1012,H1012,I1012,L1012)+J1012</f>
        <v>60.472419221361143</v>
      </c>
      <c r="G1037">
        <f t="shared" si="19"/>
        <v>0.10539408286475933</v>
      </c>
    </row>
    <row r="1038" spans="1:7">
      <c r="A1038">
        <v>24</v>
      </c>
      <c r="B1038">
        <v>-170.11</v>
      </c>
      <c r="C1038">
        <v>35</v>
      </c>
      <c r="D1038">
        <v>7000</v>
      </c>
      <c r="E1038">
        <v>53</v>
      </c>
      <c r="F1038">
        <f>[1]!wallScanTrans(B1038,G1012,H1012,I1012,L1012)+J1012</f>
        <v>60.472419221361143</v>
      </c>
      <c r="G1038">
        <f t="shared" si="19"/>
        <v>1.0535292267880654</v>
      </c>
    </row>
    <row r="1039" spans="1:7">
      <c r="A1039">
        <v>25</v>
      </c>
      <c r="B1039">
        <v>-170.17500000000001</v>
      </c>
      <c r="C1039">
        <v>37</v>
      </c>
      <c r="D1039">
        <v>7000</v>
      </c>
      <c r="E1039">
        <v>56</v>
      </c>
      <c r="F1039">
        <f>[1]!wallScanTrans(B1039,G1012,H1012,I1012,L1012)+J1012</f>
        <v>60.472419221361143</v>
      </c>
      <c r="G1039">
        <f t="shared" si="19"/>
        <v>0.35718810163572529</v>
      </c>
    </row>
    <row r="1040" spans="1:7">
      <c r="A1040">
        <v>26</v>
      </c>
      <c r="B1040">
        <v>-170.24</v>
      </c>
      <c r="C1040">
        <v>37</v>
      </c>
      <c r="D1040">
        <v>7000</v>
      </c>
      <c r="E1040">
        <v>66</v>
      </c>
      <c r="F1040">
        <f>[1]!wallScanTrans(B1040,G1012,H1012,I1012,L1012)+J1012</f>
        <v>60.472419221361143</v>
      </c>
      <c r="G1040">
        <f t="shared" si="19"/>
        <v>0.46294165552087502</v>
      </c>
    </row>
    <row r="1041" spans="1:7">
      <c r="A1041">
        <v>27</v>
      </c>
      <c r="B1041">
        <v>-170.30500000000001</v>
      </c>
      <c r="C1041">
        <v>37</v>
      </c>
      <c r="D1041">
        <v>7000</v>
      </c>
      <c r="E1041">
        <v>59</v>
      </c>
      <c r="F1041">
        <f>[1]!wallScanTrans(B1041,G1012,H1012,I1012,L1012)+J1012</f>
        <v>60.472419221361143</v>
      </c>
      <c r="G1041">
        <f t="shared" si="19"/>
        <v>3.6746073956504324E-2</v>
      </c>
    </row>
    <row r="1042" spans="1:7">
      <c r="A1042">
        <v>28</v>
      </c>
      <c r="B1042">
        <v>-170.37</v>
      </c>
      <c r="C1042">
        <v>36</v>
      </c>
      <c r="D1042">
        <v>7000</v>
      </c>
      <c r="E1042">
        <v>69</v>
      </c>
      <c r="F1042">
        <f>[1]!wallScanTrans(B1042,G1012,H1012,I1012,L1012)+J1012</f>
        <v>60.472419221361143</v>
      </c>
      <c r="G1042">
        <f t="shared" si="19"/>
        <v>1.053907738205955</v>
      </c>
    </row>
    <row r="1043" spans="1:7">
      <c r="A1043">
        <v>29</v>
      </c>
      <c r="B1043">
        <v>-170.435</v>
      </c>
      <c r="C1043">
        <v>36</v>
      </c>
      <c r="D1043">
        <v>7000</v>
      </c>
      <c r="E1043">
        <v>56</v>
      </c>
      <c r="F1043">
        <f>[1]!wallScanTrans(B1043,G1012,H1012,I1012,L1012)+J1012</f>
        <v>60.472419221361143</v>
      </c>
      <c r="G1043">
        <f t="shared" si="19"/>
        <v>0.35718810163572529</v>
      </c>
    </row>
    <row r="1044" spans="1:7">
      <c r="A1044">
        <v>30</v>
      </c>
      <c r="B1044">
        <v>-170.5</v>
      </c>
      <c r="C1044">
        <v>37</v>
      </c>
      <c r="D1044">
        <v>7000</v>
      </c>
      <c r="E1044">
        <v>74</v>
      </c>
      <c r="F1044">
        <f>[1]!wallScanTrans(B1044,G1012,H1012,I1012,L1012)+J1012</f>
        <v>60.472419221361143</v>
      </c>
      <c r="G1044">
        <f t="shared" si="19"/>
        <v>2.4729113746297222</v>
      </c>
    </row>
    <row r="1045" spans="1:7">
      <c r="A1045">
        <v>31</v>
      </c>
      <c r="B1045">
        <v>-170.57</v>
      </c>
      <c r="C1045">
        <v>37</v>
      </c>
      <c r="D1045">
        <v>7000</v>
      </c>
      <c r="E1045">
        <v>68</v>
      </c>
      <c r="F1045">
        <f>[1]!wallScanTrans(B1045,G1012,H1012,I1012,L1012)+J1012</f>
        <v>60.472419221361143</v>
      </c>
      <c r="G1045">
        <f t="shared" si="19"/>
        <v>0.8333010643960761</v>
      </c>
    </row>
    <row r="1046" spans="1:7">
      <c r="A1046">
        <v>32</v>
      </c>
      <c r="B1046">
        <v>-170.63499999999999</v>
      </c>
      <c r="C1046">
        <v>36</v>
      </c>
      <c r="D1046">
        <v>7000</v>
      </c>
      <c r="E1046">
        <v>53</v>
      </c>
      <c r="F1046">
        <f>[1]!wallScanTrans(B1046,G1012,H1012,I1012,L1012)+J1012</f>
        <v>60.472419221361143</v>
      </c>
      <c r="G1046">
        <f t="shared" si="19"/>
        <v>1.0535292267880654</v>
      </c>
    </row>
    <row r="1047" spans="1:7">
      <c r="A1047">
        <v>33</v>
      </c>
      <c r="B1047">
        <v>-170.69</v>
      </c>
      <c r="C1047">
        <v>36</v>
      </c>
      <c r="D1047">
        <v>7000</v>
      </c>
      <c r="E1047">
        <v>62</v>
      </c>
      <c r="F1047">
        <f>[1]!wallScanTrans(B1047,G1012,H1012,I1012,L1012)+J1012</f>
        <v>60.472419221361143</v>
      </c>
      <c r="G1047">
        <f t="shared" si="19"/>
        <v>3.7637145730111232E-2</v>
      </c>
    </row>
    <row r="1048" spans="1:7">
      <c r="A1048" t="s">
        <v>0</v>
      </c>
    </row>
    <row r="1049" spans="1:7">
      <c r="A1049" t="s">
        <v>0</v>
      </c>
    </row>
    <row r="1050" spans="1:7">
      <c r="A1050" t="s">
        <v>0</v>
      </c>
    </row>
    <row r="1051" spans="1:7">
      <c r="A1051" t="s">
        <v>0</v>
      </c>
    </row>
    <row r="1052" spans="1:7">
      <c r="A1052" t="s">
        <v>112</v>
      </c>
    </row>
    <row r="1053" spans="1:7">
      <c r="A1053" t="s">
        <v>2</v>
      </c>
    </row>
    <row r="1054" spans="1:7">
      <c r="A1054" t="s">
        <v>3</v>
      </c>
    </row>
    <row r="1055" spans="1:7">
      <c r="A1055" t="s">
        <v>4</v>
      </c>
    </row>
    <row r="1056" spans="1:7">
      <c r="A1056" t="s">
        <v>5</v>
      </c>
    </row>
    <row r="1057" spans="1:12">
      <c r="A1057" t="s">
        <v>6</v>
      </c>
    </row>
    <row r="1058" spans="1:12">
      <c r="A1058" t="s">
        <v>13</v>
      </c>
    </row>
    <row r="1059" spans="1:12">
      <c r="A1059" t="s">
        <v>97</v>
      </c>
    </row>
    <row r="1060" spans="1:12">
      <c r="A1060" t="s">
        <v>9</v>
      </c>
    </row>
    <row r="1061" spans="1:12">
      <c r="A1061" t="s">
        <v>10</v>
      </c>
      <c r="G1061" t="s">
        <v>85</v>
      </c>
      <c r="H1061" t="s">
        <v>86</v>
      </c>
      <c r="I1061" t="s">
        <v>87</v>
      </c>
      <c r="J1061" t="s">
        <v>88</v>
      </c>
      <c r="L1061" t="s">
        <v>89</v>
      </c>
    </row>
    <row r="1062" spans="1:12">
      <c r="A1062" t="s">
        <v>11</v>
      </c>
      <c r="G1062">
        <v>123.85722246704243</v>
      </c>
      <c r="H1062">
        <v>-168.95812819564674</v>
      </c>
      <c r="I1062">
        <v>0.4416695558703978</v>
      </c>
      <c r="J1062">
        <v>59.905059331188305</v>
      </c>
      <c r="L1062">
        <v>90</v>
      </c>
    </row>
    <row r="1063" spans="1:12">
      <c r="A1063" t="s">
        <v>0</v>
      </c>
    </row>
    <row r="1064" spans="1:12">
      <c r="A1064" t="s">
        <v>56</v>
      </c>
      <c r="B1064" t="s">
        <v>48</v>
      </c>
      <c r="C1064" t="s">
        <v>38</v>
      </c>
      <c r="D1064" t="s">
        <v>55</v>
      </c>
      <c r="E1064" t="s">
        <v>54</v>
      </c>
      <c r="F1064" t="s">
        <v>90</v>
      </c>
      <c r="G1064" t="s">
        <v>91</v>
      </c>
      <c r="H1064" t="s">
        <v>92</v>
      </c>
    </row>
    <row r="1065" spans="1:12">
      <c r="A1065">
        <v>1</v>
      </c>
      <c r="B1065">
        <v>-168.17</v>
      </c>
      <c r="C1065">
        <v>36</v>
      </c>
      <c r="D1065">
        <v>7000</v>
      </c>
      <c r="E1065">
        <v>191</v>
      </c>
      <c r="F1065">
        <f>[1]!wallScanTrans(B1065,G1062,H1062,I1062,L1062)+J1062</f>
        <v>183.76228179823073</v>
      </c>
      <c r="G1065">
        <f>(F1065-E1065)^2/E1065</f>
        <v>0.27426473700639881</v>
      </c>
      <c r="H1065">
        <f>SUM(G1065:G1097)/(COUNT(G1065:G1097)-4)</f>
        <v>0.86236827915340886</v>
      </c>
    </row>
    <row r="1066" spans="1:12">
      <c r="A1066">
        <v>2</v>
      </c>
      <c r="B1066">
        <v>-168.25</v>
      </c>
      <c r="C1066">
        <v>37</v>
      </c>
      <c r="D1066">
        <v>7000</v>
      </c>
      <c r="E1066">
        <v>172</v>
      </c>
      <c r="F1066">
        <f>[1]!wallScanTrans(B1066,G1062,H1062,I1062,L1062)+J1062</f>
        <v>183.76228179823073</v>
      </c>
      <c r="G1066">
        <f t="shared" ref="G1066:G1097" si="20">(F1066-E1066)^2/E1066</f>
        <v>0.80436786686622075</v>
      </c>
    </row>
    <row r="1067" spans="1:12">
      <c r="A1067">
        <v>3</v>
      </c>
      <c r="B1067">
        <v>-168.32</v>
      </c>
      <c r="C1067">
        <v>36</v>
      </c>
      <c r="D1067">
        <v>7000</v>
      </c>
      <c r="E1067">
        <v>173</v>
      </c>
      <c r="F1067">
        <f>[1]!wallScanTrans(B1067,G1062,H1062,I1062,L1062)+J1062</f>
        <v>183.76228179823073</v>
      </c>
      <c r="G1067">
        <f t="shared" si="20"/>
        <v>0.66951855204929767</v>
      </c>
    </row>
    <row r="1068" spans="1:12">
      <c r="A1068">
        <v>4</v>
      </c>
      <c r="B1068">
        <v>-168.38</v>
      </c>
      <c r="C1068">
        <v>37</v>
      </c>
      <c r="D1068">
        <v>7000</v>
      </c>
      <c r="E1068">
        <v>174</v>
      </c>
      <c r="F1068">
        <f>[1]!wallScanTrans(B1068,G1062,H1062,I1062,L1062)+J1062</f>
        <v>183.76228179823073</v>
      </c>
      <c r="G1068">
        <f t="shared" si="20"/>
        <v>0.54771348223027028</v>
      </c>
    </row>
    <row r="1069" spans="1:12">
      <c r="A1069">
        <v>5</v>
      </c>
      <c r="B1069">
        <v>-168.44</v>
      </c>
      <c r="C1069">
        <v>36</v>
      </c>
      <c r="D1069">
        <v>7000</v>
      </c>
      <c r="E1069">
        <v>189</v>
      </c>
      <c r="F1069">
        <f>[1]!wallScanTrans(B1069,G1062,H1062,I1062,L1062)+J1062</f>
        <v>183.76228179823073</v>
      </c>
      <c r="G1069">
        <f t="shared" si="20"/>
        <v>0.14515180931822808</v>
      </c>
    </row>
    <row r="1070" spans="1:12">
      <c r="A1070">
        <v>6</v>
      </c>
      <c r="B1070">
        <v>-168.51</v>
      </c>
      <c r="C1070">
        <v>37</v>
      </c>
      <c r="D1070">
        <v>7000</v>
      </c>
      <c r="E1070">
        <v>187</v>
      </c>
      <c r="F1070">
        <f>[1]!wallScanTrans(B1070,G1062,H1062,I1062,L1062)+J1062</f>
        <v>183.76228179823073</v>
      </c>
      <c r="G1070">
        <f t="shared" si="20"/>
        <v>5.605785643886646E-2</v>
      </c>
    </row>
    <row r="1071" spans="1:12">
      <c r="A1071">
        <v>7</v>
      </c>
      <c r="B1071">
        <v>-168.57499999999999</v>
      </c>
      <c r="C1071">
        <v>36</v>
      </c>
      <c r="D1071">
        <v>7000</v>
      </c>
      <c r="E1071">
        <v>217</v>
      </c>
      <c r="F1071">
        <f>[1]!wallScanTrans(B1071,G1062,H1062,I1062,L1062)+J1062</f>
        <v>183.76228179823073</v>
      </c>
      <c r="G1071">
        <f t="shared" si="20"/>
        <v>5.0909949827660101</v>
      </c>
    </row>
    <row r="1072" spans="1:12">
      <c r="A1072">
        <v>8</v>
      </c>
      <c r="B1072">
        <v>-168.63499999999999</v>
      </c>
      <c r="C1072">
        <v>37</v>
      </c>
      <c r="D1072">
        <v>7000</v>
      </c>
      <c r="E1072">
        <v>182</v>
      </c>
      <c r="F1072">
        <f>[1]!wallScanTrans(B1072,G1062,H1062,I1062,L1062)+J1062</f>
        <v>183.76228179823073</v>
      </c>
      <c r="G1072">
        <f t="shared" si="20"/>
        <v>1.7063940309754611E-2</v>
      </c>
    </row>
    <row r="1073" spans="1:7">
      <c r="A1073">
        <v>9</v>
      </c>
      <c r="B1073">
        <v>-168.70500000000001</v>
      </c>
      <c r="C1073">
        <v>37</v>
      </c>
      <c r="D1073">
        <v>7000</v>
      </c>
      <c r="E1073">
        <v>174</v>
      </c>
      <c r="F1073">
        <f>[1]!wallScanTrans(B1073,G1062,H1062,I1062,L1062)+J1062</f>
        <v>181.53863053581728</v>
      </c>
      <c r="G1073">
        <f t="shared" si="20"/>
        <v>0.32661465721584293</v>
      </c>
    </row>
    <row r="1074" spans="1:7">
      <c r="A1074">
        <v>10</v>
      </c>
      <c r="B1074">
        <v>-168.77500000000001</v>
      </c>
      <c r="C1074">
        <v>36</v>
      </c>
      <c r="D1074">
        <v>7000</v>
      </c>
      <c r="E1074">
        <v>164</v>
      </c>
      <c r="F1074">
        <f>[1]!wallScanTrans(B1074,G1062,H1062,I1062,L1062)+J1062</f>
        <v>173.16699916092927</v>
      </c>
      <c r="G1074">
        <f t="shared" si="20"/>
        <v>0.51240166839315759</v>
      </c>
    </row>
    <row r="1075" spans="1:7">
      <c r="A1075">
        <v>11</v>
      </c>
      <c r="B1075">
        <v>-168.83500000000001</v>
      </c>
      <c r="C1075">
        <v>37</v>
      </c>
      <c r="D1075">
        <v>7000</v>
      </c>
      <c r="E1075">
        <v>169</v>
      </c>
      <c r="F1075">
        <f>[1]!wallScanTrans(B1075,G1062,H1062,I1062,L1062)+J1062</f>
        <v>161.03885473958135</v>
      </c>
      <c r="G1075">
        <f t="shared" si="20"/>
        <v>0.37502860270701943</v>
      </c>
    </row>
    <row r="1076" spans="1:7">
      <c r="A1076">
        <v>12</v>
      </c>
      <c r="B1076">
        <v>-168.905</v>
      </c>
      <c r="C1076">
        <v>37</v>
      </c>
      <c r="D1076">
        <v>7000</v>
      </c>
      <c r="E1076">
        <v>150</v>
      </c>
      <c r="F1076">
        <f>[1]!wallScanTrans(B1076,G1062,H1062,I1062,L1062)+J1062</f>
        <v>141.11148246466144</v>
      </c>
      <c r="G1076">
        <f t="shared" si="20"/>
        <v>0.52670495984014098</v>
      </c>
    </row>
    <row r="1077" spans="1:7">
      <c r="A1077">
        <v>13</v>
      </c>
      <c r="B1077">
        <v>-168.965</v>
      </c>
      <c r="C1077">
        <v>37</v>
      </c>
      <c r="D1077">
        <v>7000</v>
      </c>
      <c r="E1077">
        <v>115</v>
      </c>
      <c r="F1077">
        <f>[1]!wallScanTrans(B1077,G1062,H1062,I1062,L1062)+J1062</f>
        <v>119.13838234168367</v>
      </c>
      <c r="G1077">
        <f t="shared" si="20"/>
        <v>0.14892355135616683</v>
      </c>
    </row>
    <row r="1078" spans="1:7">
      <c r="A1078">
        <v>14</v>
      </c>
      <c r="B1078">
        <v>-169.035</v>
      </c>
      <c r="C1078">
        <v>37</v>
      </c>
      <c r="D1078">
        <v>7000</v>
      </c>
      <c r="E1078">
        <v>90</v>
      </c>
      <c r="F1078">
        <f>[1]!wallScanTrans(B1078,G1062,H1062,I1062,L1062)+J1062</f>
        <v>95.099264891703498</v>
      </c>
      <c r="G1078">
        <f t="shared" si="20"/>
        <v>0.28891669373066542</v>
      </c>
    </row>
    <row r="1079" spans="1:7">
      <c r="A1079">
        <v>15</v>
      </c>
      <c r="B1079">
        <v>-169.095</v>
      </c>
      <c r="C1079">
        <v>36</v>
      </c>
      <c r="D1079">
        <v>7000</v>
      </c>
      <c r="E1079">
        <v>83</v>
      </c>
      <c r="F1079">
        <f>[1]!wallScanTrans(B1079,G1062,H1062,I1062,L1062)+J1062</f>
        <v>79.44676746316064</v>
      </c>
      <c r="G1079">
        <f t="shared" si="20"/>
        <v>0.15211399350426355</v>
      </c>
    </row>
    <row r="1080" spans="1:7">
      <c r="A1080">
        <v>16</v>
      </c>
      <c r="B1080">
        <v>-169.16</v>
      </c>
      <c r="C1080">
        <v>36</v>
      </c>
      <c r="D1080">
        <v>7000</v>
      </c>
      <c r="E1080">
        <v>73</v>
      </c>
      <c r="F1080">
        <f>[1]!wallScanTrans(B1080,G1062,H1062,I1062,L1062)+J1062</f>
        <v>67.648708150707563</v>
      </c>
      <c r="G1080">
        <f t="shared" si="20"/>
        <v>0.39227841720963935</v>
      </c>
    </row>
    <row r="1081" spans="1:7">
      <c r="A1081">
        <v>17</v>
      </c>
      <c r="B1081">
        <v>-169.22499999999999</v>
      </c>
      <c r="C1081">
        <v>37</v>
      </c>
      <c r="D1081">
        <v>7000</v>
      </c>
      <c r="E1081">
        <v>54</v>
      </c>
      <c r="F1081">
        <f>[1]!wallScanTrans(B1081,G1062,H1062,I1062,L1062)+J1062</f>
        <v>61.215814256126777</v>
      </c>
      <c r="G1081">
        <f t="shared" si="20"/>
        <v>0.96422176627634126</v>
      </c>
    </row>
    <row r="1082" spans="1:7">
      <c r="A1082">
        <v>18</v>
      </c>
      <c r="B1082">
        <v>-169.29499999999999</v>
      </c>
      <c r="C1082">
        <v>37</v>
      </c>
      <c r="D1082">
        <v>7000</v>
      </c>
      <c r="E1082">
        <v>66</v>
      </c>
      <c r="F1082">
        <f>[1]!wallScanTrans(B1082,G1062,H1062,I1062,L1062)+J1062</f>
        <v>59.905059331188305</v>
      </c>
      <c r="G1082">
        <f t="shared" si="20"/>
        <v>0.56285305691416287</v>
      </c>
    </row>
    <row r="1083" spans="1:7">
      <c r="A1083">
        <v>19</v>
      </c>
      <c r="B1083">
        <v>-169.35499999999999</v>
      </c>
      <c r="C1083">
        <v>36</v>
      </c>
      <c r="D1083">
        <v>7000</v>
      </c>
      <c r="E1083">
        <v>66</v>
      </c>
      <c r="F1083">
        <f>[1]!wallScanTrans(B1083,G1062,H1062,I1062,L1062)+J1062</f>
        <v>59.905059331188305</v>
      </c>
      <c r="G1083">
        <f t="shared" si="20"/>
        <v>0.56285305691416287</v>
      </c>
    </row>
    <row r="1084" spans="1:7">
      <c r="A1084">
        <v>20</v>
      </c>
      <c r="B1084">
        <v>-169.42</v>
      </c>
      <c r="C1084">
        <v>36</v>
      </c>
      <c r="D1084">
        <v>7000</v>
      </c>
      <c r="E1084">
        <v>56</v>
      </c>
      <c r="F1084">
        <f>[1]!wallScanTrans(B1084,G1062,H1062,I1062,L1062)+J1062</f>
        <v>59.905059331188305</v>
      </c>
      <c r="G1084">
        <f t="shared" si="20"/>
        <v>0.27231229250180089</v>
      </c>
    </row>
    <row r="1085" spans="1:7">
      <c r="A1085">
        <v>21</v>
      </c>
      <c r="B1085">
        <v>-169.48500000000001</v>
      </c>
      <c r="C1085">
        <v>36</v>
      </c>
      <c r="D1085">
        <v>7000</v>
      </c>
      <c r="E1085">
        <v>51</v>
      </c>
      <c r="F1085">
        <f>[1]!wallScanTrans(B1085,G1062,H1062,I1062,L1062)+J1062</f>
        <v>59.905059331188305</v>
      </c>
      <c r="G1085">
        <f t="shared" si="20"/>
        <v>1.5549035625879197</v>
      </c>
    </row>
    <row r="1086" spans="1:7">
      <c r="A1086">
        <v>22</v>
      </c>
      <c r="B1086">
        <v>-169.55</v>
      </c>
      <c r="C1086">
        <v>37</v>
      </c>
      <c r="D1086">
        <v>7000</v>
      </c>
      <c r="E1086">
        <v>74</v>
      </c>
      <c r="F1086">
        <f>[1]!wallScanTrans(B1086,G1062,H1062,I1062,L1062)+J1062</f>
        <v>59.905059331188305</v>
      </c>
      <c r="G1086">
        <f t="shared" si="20"/>
        <v>2.6846939521259712</v>
      </c>
    </row>
    <row r="1087" spans="1:7">
      <c r="A1087">
        <v>23</v>
      </c>
      <c r="B1087">
        <v>-169.61</v>
      </c>
      <c r="C1087">
        <v>37</v>
      </c>
      <c r="D1087">
        <v>7000</v>
      </c>
      <c r="E1087">
        <v>60</v>
      </c>
      <c r="F1087">
        <f>[1]!wallScanTrans(B1087,G1062,H1062,I1062,L1062)+J1062</f>
        <v>59.905059331188305</v>
      </c>
      <c r="G1087">
        <f t="shared" si="20"/>
        <v>1.5022884324019978E-4</v>
      </c>
    </row>
    <row r="1088" spans="1:7">
      <c r="A1088">
        <v>24</v>
      </c>
      <c r="B1088">
        <v>-169.67</v>
      </c>
      <c r="C1088">
        <v>37</v>
      </c>
      <c r="D1088">
        <v>7000</v>
      </c>
      <c r="E1088">
        <v>61</v>
      </c>
      <c r="F1088">
        <f>[1]!wallScanTrans(B1088,G1062,H1062,I1062,L1062)+J1062</f>
        <v>59.905059331188305</v>
      </c>
      <c r="G1088">
        <f t="shared" si="20"/>
        <v>1.9654017511767253E-2</v>
      </c>
    </row>
    <row r="1089" spans="1:7">
      <c r="A1089">
        <v>25</v>
      </c>
      <c r="B1089">
        <v>-169.745</v>
      </c>
      <c r="C1089">
        <v>36</v>
      </c>
      <c r="D1089">
        <v>7000</v>
      </c>
      <c r="E1089">
        <v>62</v>
      </c>
      <c r="F1089">
        <f>[1]!wallScanTrans(B1089,G1062,H1062,I1062,L1062)+J1062</f>
        <v>59.905059331188305</v>
      </c>
      <c r="G1089">
        <f t="shared" si="20"/>
        <v>7.0786716223245047E-2</v>
      </c>
    </row>
    <row r="1090" spans="1:7">
      <c r="A1090">
        <v>26</v>
      </c>
      <c r="B1090">
        <v>-169.81</v>
      </c>
      <c r="C1090">
        <v>37</v>
      </c>
      <c r="D1090">
        <v>7000</v>
      </c>
      <c r="E1090">
        <v>63</v>
      </c>
      <c r="F1090">
        <f>[1]!wallScanTrans(B1090,G1062,H1062,I1062,L1062)+J1062</f>
        <v>59.905059331188305</v>
      </c>
      <c r="G1090">
        <f t="shared" si="20"/>
        <v>0.15204218640419973</v>
      </c>
    </row>
    <row r="1091" spans="1:7">
      <c r="A1091">
        <v>27</v>
      </c>
      <c r="B1091">
        <v>-169.88499999999999</v>
      </c>
      <c r="C1091">
        <v>37</v>
      </c>
      <c r="D1091">
        <v>7000</v>
      </c>
      <c r="E1091">
        <v>63</v>
      </c>
      <c r="F1091">
        <f>[1]!wallScanTrans(B1091,G1062,H1062,I1062,L1062)+J1062</f>
        <v>59.905059331188305</v>
      </c>
      <c r="G1091">
        <f t="shared" si="20"/>
        <v>0.15204218640419973</v>
      </c>
    </row>
    <row r="1092" spans="1:7">
      <c r="A1092">
        <v>28</v>
      </c>
      <c r="B1092">
        <v>-169.94499999999999</v>
      </c>
      <c r="C1092">
        <v>37</v>
      </c>
      <c r="D1092">
        <v>7000</v>
      </c>
      <c r="E1092">
        <v>64</v>
      </c>
      <c r="F1092">
        <f>[1]!wallScanTrans(B1092,G1062,H1062,I1062,L1062)+J1062</f>
        <v>59.905059331188305</v>
      </c>
      <c r="G1092">
        <f t="shared" si="20"/>
        <v>0.26200842314199957</v>
      </c>
    </row>
    <row r="1093" spans="1:7">
      <c r="A1093">
        <v>29</v>
      </c>
      <c r="B1093">
        <v>-170.01</v>
      </c>
      <c r="C1093">
        <v>37</v>
      </c>
      <c r="D1093">
        <v>7000</v>
      </c>
      <c r="E1093">
        <v>54</v>
      </c>
      <c r="F1093">
        <f>[1]!wallScanTrans(B1093,G1062,H1062,I1062,L1062)+J1062</f>
        <v>59.905059331188305</v>
      </c>
      <c r="G1093">
        <f t="shared" si="20"/>
        <v>0.64573566120100123</v>
      </c>
    </row>
    <row r="1094" spans="1:7">
      <c r="A1094">
        <v>30</v>
      </c>
      <c r="B1094">
        <v>-170.07</v>
      </c>
      <c r="C1094">
        <v>36</v>
      </c>
      <c r="D1094">
        <v>7000</v>
      </c>
      <c r="E1094">
        <v>46</v>
      </c>
      <c r="F1094">
        <f>[1]!wallScanTrans(B1094,G1062,H1062,I1062,L1062)+J1062</f>
        <v>59.905059331188305</v>
      </c>
      <c r="G1094">
        <f t="shared" si="20"/>
        <v>4.2032755435623246</v>
      </c>
    </row>
    <row r="1095" spans="1:7">
      <c r="A1095">
        <v>31</v>
      </c>
      <c r="B1095">
        <v>-170.14</v>
      </c>
      <c r="C1095">
        <v>38</v>
      </c>
      <c r="D1095">
        <v>7000</v>
      </c>
      <c r="E1095">
        <v>68</v>
      </c>
      <c r="F1095">
        <f>[1]!wallScanTrans(B1095,G1062,H1062,I1062,L1062)+J1062</f>
        <v>59.905059331188305</v>
      </c>
      <c r="G1095">
        <f t="shared" si="20"/>
        <v>0.96364800634678738</v>
      </c>
    </row>
    <row r="1096" spans="1:7">
      <c r="A1096">
        <v>32</v>
      </c>
      <c r="B1096">
        <v>-170.20500000000001</v>
      </c>
      <c r="C1096">
        <v>37</v>
      </c>
      <c r="D1096">
        <v>7000</v>
      </c>
      <c r="E1096">
        <v>54</v>
      </c>
      <c r="F1096">
        <f>[1]!wallScanTrans(B1096,G1062,H1062,I1062,L1062)+J1062</f>
        <v>59.905059331188305</v>
      </c>
      <c r="G1096">
        <f t="shared" si="20"/>
        <v>0.64573566120100123</v>
      </c>
    </row>
    <row r="1097" spans="1:7">
      <c r="A1097">
        <v>33</v>
      </c>
      <c r="B1097">
        <v>-170.27</v>
      </c>
      <c r="C1097">
        <v>37</v>
      </c>
      <c r="D1097">
        <v>7000</v>
      </c>
      <c r="E1097">
        <v>68</v>
      </c>
      <c r="F1097">
        <f>[1]!wallScanTrans(B1097,G1062,H1062,I1062,L1062)+J1062</f>
        <v>59.905059331188305</v>
      </c>
      <c r="G1097">
        <f t="shared" si="20"/>
        <v>0.96364800634678738</v>
      </c>
    </row>
    <row r="1098" spans="1:7">
      <c r="A1098" t="s">
        <v>0</v>
      </c>
    </row>
    <row r="1099" spans="1:7">
      <c r="A1099" t="s">
        <v>0</v>
      </c>
    </row>
    <row r="1100" spans="1:7">
      <c r="A1100" t="s">
        <v>0</v>
      </c>
    </row>
    <row r="1101" spans="1:7">
      <c r="A1101" t="s">
        <v>0</v>
      </c>
    </row>
    <row r="1102" spans="1:7">
      <c r="A1102" t="s">
        <v>113</v>
      </c>
    </row>
    <row r="1103" spans="1:7">
      <c r="A1103" t="s">
        <v>2</v>
      </c>
    </row>
    <row r="1104" spans="1:7">
      <c r="A1104" t="s">
        <v>3</v>
      </c>
    </row>
    <row r="1105" spans="1:12">
      <c r="A1105" t="s">
        <v>4</v>
      </c>
    </row>
    <row r="1106" spans="1:12">
      <c r="A1106" t="s">
        <v>5</v>
      </c>
    </row>
    <row r="1107" spans="1:12">
      <c r="A1107" t="s">
        <v>6</v>
      </c>
    </row>
    <row r="1108" spans="1:12">
      <c r="A1108" t="s">
        <v>13</v>
      </c>
    </row>
    <row r="1109" spans="1:12">
      <c r="A1109" t="s">
        <v>100</v>
      </c>
    </row>
    <row r="1110" spans="1:12">
      <c r="A1110" t="s">
        <v>9</v>
      </c>
    </row>
    <row r="1111" spans="1:12">
      <c r="A1111" t="s">
        <v>10</v>
      </c>
      <c r="G1111" t="s">
        <v>85</v>
      </c>
      <c r="H1111" t="s">
        <v>86</v>
      </c>
      <c r="I1111" t="s">
        <v>87</v>
      </c>
      <c r="J1111" t="s">
        <v>88</v>
      </c>
      <c r="L1111" t="s">
        <v>89</v>
      </c>
    </row>
    <row r="1112" spans="1:12">
      <c r="A1112" t="s">
        <v>11</v>
      </c>
      <c r="G1112">
        <v>137.6327756803918</v>
      </c>
      <c r="H1112">
        <v>-168.28461136761877</v>
      </c>
      <c r="I1112">
        <v>0.3034181107733902</v>
      </c>
      <c r="J1112">
        <v>59.104507344461936</v>
      </c>
      <c r="L1112">
        <v>90</v>
      </c>
    </row>
    <row r="1113" spans="1:12">
      <c r="A1113" t="s">
        <v>0</v>
      </c>
    </row>
    <row r="1114" spans="1:12">
      <c r="A1114" t="s">
        <v>56</v>
      </c>
      <c r="B1114" t="s">
        <v>48</v>
      </c>
      <c r="C1114" t="s">
        <v>38</v>
      </c>
      <c r="D1114" t="s">
        <v>55</v>
      </c>
      <c r="E1114" t="s">
        <v>54</v>
      </c>
      <c r="F1114" t="s">
        <v>90</v>
      </c>
      <c r="G1114" t="s">
        <v>91</v>
      </c>
      <c r="H1114" t="s">
        <v>92</v>
      </c>
    </row>
    <row r="1115" spans="1:12">
      <c r="A1115">
        <v>1</v>
      </c>
      <c r="B1115">
        <v>-167.405</v>
      </c>
      <c r="C1115">
        <v>37</v>
      </c>
      <c r="D1115">
        <v>7000</v>
      </c>
      <c r="E1115">
        <v>193</v>
      </c>
      <c r="F1115">
        <f>[1]!wallScanTrans(B1115,G1112,H1112,I1112,L1112)+J1112</f>
        <v>196.73728302485375</v>
      </c>
      <c r="G1115">
        <f>(F1115-E1115)^2/E1115</f>
        <v>7.2369349263523383E-2</v>
      </c>
      <c r="H1115">
        <f>SUM(G1115:G1147)/(COUNT(G1115:G1147)-4)</f>
        <v>1.653051707719245</v>
      </c>
    </row>
    <row r="1116" spans="1:12">
      <c r="A1116">
        <v>2</v>
      </c>
      <c r="B1116">
        <v>-167.48500000000001</v>
      </c>
      <c r="C1116">
        <v>36</v>
      </c>
      <c r="D1116">
        <v>7000</v>
      </c>
      <c r="E1116">
        <v>203</v>
      </c>
      <c r="F1116">
        <f>[1]!wallScanTrans(B1116,G1112,H1112,I1112,L1112)+J1112</f>
        <v>196.73728302485375</v>
      </c>
      <c r="G1116">
        <f t="shared" ref="G1116:G1147" si="21">(F1116-E1116)^2/E1116</f>
        <v>0.1932099700038668</v>
      </c>
    </row>
    <row r="1117" spans="1:12">
      <c r="A1117">
        <v>3</v>
      </c>
      <c r="B1117">
        <v>-167.54499999999999</v>
      </c>
      <c r="C1117">
        <v>36</v>
      </c>
      <c r="D1117">
        <v>7000</v>
      </c>
      <c r="E1117">
        <v>170</v>
      </c>
      <c r="F1117">
        <f>[1]!wallScanTrans(B1117,G1112,H1112,I1112,L1112)+J1112</f>
        <v>196.73728302485375</v>
      </c>
      <c r="G1117">
        <f t="shared" si="21"/>
        <v>4.2051900208890158</v>
      </c>
    </row>
    <row r="1118" spans="1:12">
      <c r="A1118">
        <v>4</v>
      </c>
      <c r="B1118">
        <v>-167.61500000000001</v>
      </c>
      <c r="C1118">
        <v>36</v>
      </c>
      <c r="D1118">
        <v>7000</v>
      </c>
      <c r="E1118">
        <v>195</v>
      </c>
      <c r="F1118">
        <f>[1]!wallScanTrans(B1118,G1112,H1112,I1112,L1112)+J1112</f>
        <v>196.73728302485375</v>
      </c>
      <c r="G1118">
        <f t="shared" si="21"/>
        <v>1.5477704145871815E-2</v>
      </c>
    </row>
    <row r="1119" spans="1:12">
      <c r="A1119">
        <v>5</v>
      </c>
      <c r="B1119">
        <v>-167.67500000000001</v>
      </c>
      <c r="C1119">
        <v>35</v>
      </c>
      <c r="D1119">
        <v>7000</v>
      </c>
      <c r="E1119">
        <v>167</v>
      </c>
      <c r="F1119">
        <f>[1]!wallScanTrans(B1119,G1112,H1112,I1112,L1112)+J1112</f>
        <v>196.73728302485375</v>
      </c>
      <c r="G1119">
        <f t="shared" si="21"/>
        <v>5.2952455191632044</v>
      </c>
    </row>
    <row r="1120" spans="1:12">
      <c r="A1120">
        <v>6</v>
      </c>
      <c r="B1120">
        <v>-167.745</v>
      </c>
      <c r="C1120">
        <v>36</v>
      </c>
      <c r="D1120">
        <v>7000</v>
      </c>
      <c r="E1120">
        <v>202</v>
      </c>
      <c r="F1120">
        <f>[1]!wallScanTrans(B1120,G1112,H1112,I1112,L1112)+J1112</f>
        <v>196.73728302485375</v>
      </c>
      <c r="G1120">
        <f t="shared" si="21"/>
        <v>0.13710985128956668</v>
      </c>
    </row>
    <row r="1121" spans="1:7">
      <c r="A1121">
        <v>7</v>
      </c>
      <c r="B1121">
        <v>-167.815</v>
      </c>
      <c r="C1121">
        <v>37</v>
      </c>
      <c r="D1121">
        <v>7000</v>
      </c>
      <c r="E1121">
        <v>206</v>
      </c>
      <c r="F1121">
        <f>[1]!wallScanTrans(B1121,G1112,H1112,I1112,L1112)+J1112</f>
        <v>196.73728302485375</v>
      </c>
      <c r="G1121">
        <f t="shared" si="21"/>
        <v>0.41649478525078859</v>
      </c>
    </row>
    <row r="1122" spans="1:7">
      <c r="A1122">
        <v>8</v>
      </c>
      <c r="B1122">
        <v>-167.88</v>
      </c>
      <c r="C1122">
        <v>37</v>
      </c>
      <c r="D1122">
        <v>7000</v>
      </c>
      <c r="E1122">
        <v>229</v>
      </c>
      <c r="F1122">
        <f>[1]!wallScanTrans(B1122,G1112,H1112,I1112,L1112)+J1112</f>
        <v>196.73728302485375</v>
      </c>
      <c r="G1122">
        <f t="shared" si="21"/>
        <v>4.5453402035737547</v>
      </c>
    </row>
    <row r="1123" spans="1:7">
      <c r="A1123">
        <v>9</v>
      </c>
      <c r="B1123">
        <v>-167.95</v>
      </c>
      <c r="C1123">
        <v>37</v>
      </c>
      <c r="D1123">
        <v>7000</v>
      </c>
      <c r="E1123">
        <v>206</v>
      </c>
      <c r="F1123">
        <f>[1]!wallScanTrans(B1123,G1112,H1112,I1112,L1112)+J1112</f>
        <v>196.73728302485375</v>
      </c>
      <c r="G1123">
        <f t="shared" si="21"/>
        <v>0.41649478525078859</v>
      </c>
    </row>
    <row r="1124" spans="1:7">
      <c r="A1124">
        <v>10</v>
      </c>
      <c r="B1124">
        <v>-168.005</v>
      </c>
      <c r="C1124">
        <v>36</v>
      </c>
      <c r="D1124">
        <v>7000</v>
      </c>
      <c r="E1124">
        <v>220</v>
      </c>
      <c r="F1124">
        <f>[1]!wallScanTrans(B1124,G1112,H1112,I1112,L1112)+J1112</f>
        <v>196.73728302485375</v>
      </c>
      <c r="G1124">
        <f t="shared" si="21"/>
        <v>2.4597909139352607</v>
      </c>
    </row>
    <row r="1125" spans="1:7">
      <c r="A1125">
        <v>11</v>
      </c>
      <c r="B1125">
        <v>-168.065</v>
      </c>
      <c r="C1125">
        <v>37</v>
      </c>
      <c r="D1125">
        <v>7000</v>
      </c>
      <c r="E1125">
        <v>202</v>
      </c>
      <c r="F1125">
        <f>[1]!wallScanTrans(B1125,G1112,H1112,I1112,L1112)+J1112</f>
        <v>196.73728302485375</v>
      </c>
      <c r="G1125">
        <f t="shared" si="21"/>
        <v>0.13710985128956668</v>
      </c>
    </row>
    <row r="1126" spans="1:7">
      <c r="A1126">
        <v>12</v>
      </c>
      <c r="B1126">
        <v>-168.14</v>
      </c>
      <c r="C1126">
        <v>37</v>
      </c>
      <c r="D1126">
        <v>7000</v>
      </c>
      <c r="E1126">
        <v>175</v>
      </c>
      <c r="F1126">
        <f>[1]!wallScanTrans(B1126,G1112,H1112,I1112,L1112)+J1112</f>
        <v>189.42486910983251</v>
      </c>
      <c r="G1126">
        <f t="shared" si="21"/>
        <v>1.1890105647760014</v>
      </c>
    </row>
    <row r="1127" spans="1:7">
      <c r="A1127">
        <v>13</v>
      </c>
      <c r="B1127">
        <v>-168.20500000000001</v>
      </c>
      <c r="C1127">
        <v>37</v>
      </c>
      <c r="D1127">
        <v>7000</v>
      </c>
      <c r="E1127">
        <v>170</v>
      </c>
      <c r="F1127">
        <f>[1]!wallScanTrans(B1127,G1112,H1112,I1112,L1112)+J1112</f>
        <v>169.5162210696534</v>
      </c>
      <c r="G1127">
        <f t="shared" si="21"/>
        <v>1.3767179614547227E-3</v>
      </c>
    </row>
    <row r="1128" spans="1:7">
      <c r="A1128">
        <v>14</v>
      </c>
      <c r="B1128">
        <v>-168.27</v>
      </c>
      <c r="C1128">
        <v>37</v>
      </c>
      <c r="D1128">
        <v>7000</v>
      </c>
      <c r="E1128">
        <v>136</v>
      </c>
      <c r="F1128">
        <f>[1]!wallScanTrans(B1128,G1112,H1112,I1112,L1112)+J1112</f>
        <v>136.97489062573561</v>
      </c>
      <c r="G1128">
        <f t="shared" si="21"/>
        <v>6.9883215599056726E-3</v>
      </c>
    </row>
    <row r="1129" spans="1:7">
      <c r="A1129">
        <v>15</v>
      </c>
      <c r="B1129">
        <v>-168.33</v>
      </c>
      <c r="C1129">
        <v>36</v>
      </c>
      <c r="D1129">
        <v>7000</v>
      </c>
      <c r="E1129">
        <v>117</v>
      </c>
      <c r="F1129">
        <f>[1]!wallScanTrans(B1129,G1112,H1112,I1112,L1112)+J1112</f>
        <v>101.88404910847018</v>
      </c>
      <c r="G1129">
        <f t="shared" si="21"/>
        <v>1.9529228320952237</v>
      </c>
    </row>
    <row r="1130" spans="1:7">
      <c r="A1130">
        <v>16</v>
      </c>
      <c r="B1130">
        <v>-168.39500000000001</v>
      </c>
      <c r="C1130">
        <v>36</v>
      </c>
      <c r="D1130">
        <v>7000</v>
      </c>
      <c r="E1130">
        <v>67</v>
      </c>
      <c r="F1130">
        <f>[1]!wallScanTrans(B1130,G1112,H1112,I1112,L1112)+J1112</f>
        <v>75.324248064560535</v>
      </c>
      <c r="G1130">
        <f t="shared" si="21"/>
        <v>1.0342254603035794</v>
      </c>
    </row>
    <row r="1131" spans="1:7">
      <c r="A1131">
        <v>17</v>
      </c>
      <c r="B1131">
        <v>-168.45500000000001</v>
      </c>
      <c r="C1131">
        <v>37</v>
      </c>
      <c r="D1131">
        <v>7000</v>
      </c>
      <c r="E1131">
        <v>59</v>
      </c>
      <c r="F1131">
        <f>[1]!wallScanTrans(B1131,G1112,H1112,I1112,L1112)+J1112</f>
        <v>62.01994864273621</v>
      </c>
      <c r="G1131">
        <f t="shared" si="21"/>
        <v>0.15457779330108948</v>
      </c>
    </row>
    <row r="1132" spans="1:7">
      <c r="A1132">
        <v>18</v>
      </c>
      <c r="B1132">
        <v>-168.52500000000001</v>
      </c>
      <c r="C1132">
        <v>37</v>
      </c>
      <c r="D1132">
        <v>7000</v>
      </c>
      <c r="E1132">
        <v>76</v>
      </c>
      <c r="F1132">
        <f>[1]!wallScanTrans(B1132,G1112,H1112,I1112,L1112)+J1112</f>
        <v>59.104507344461936</v>
      </c>
      <c r="G1132">
        <f t="shared" si="21"/>
        <v>3.7560220009650083</v>
      </c>
    </row>
    <row r="1133" spans="1:7">
      <c r="A1133">
        <v>19</v>
      </c>
      <c r="B1133">
        <v>-168.595</v>
      </c>
      <c r="C1133">
        <v>36</v>
      </c>
      <c r="D1133">
        <v>7000</v>
      </c>
      <c r="E1133">
        <v>58</v>
      </c>
      <c r="F1133">
        <f>[1]!wallScanTrans(B1133,G1112,H1112,I1112,L1112)+J1112</f>
        <v>59.104507344461936</v>
      </c>
      <c r="G1133">
        <f t="shared" si="21"/>
        <v>2.1033387482247555E-2</v>
      </c>
    </row>
    <row r="1134" spans="1:7">
      <c r="A1134">
        <v>20</v>
      </c>
      <c r="B1134">
        <v>-168.66</v>
      </c>
      <c r="C1134">
        <v>37</v>
      </c>
      <c r="D1134">
        <v>7000</v>
      </c>
      <c r="E1134">
        <v>69</v>
      </c>
      <c r="F1134">
        <f>[1]!wallScanTrans(B1134,G1112,H1112,I1112,L1112)+J1112</f>
        <v>59.104507344461936</v>
      </c>
      <c r="G1134">
        <f t="shared" si="21"/>
        <v>1.4191416651566342</v>
      </c>
    </row>
    <row r="1135" spans="1:7">
      <c r="A1135">
        <v>21</v>
      </c>
      <c r="B1135">
        <v>-168.72499999999999</v>
      </c>
      <c r="C1135">
        <v>36</v>
      </c>
      <c r="D1135">
        <v>7000</v>
      </c>
      <c r="E1135">
        <v>70</v>
      </c>
      <c r="F1135">
        <f>[1]!wallScanTrans(B1135,G1112,H1112,I1112,L1112)+J1112</f>
        <v>59.104507344461936</v>
      </c>
      <c r="G1135">
        <f t="shared" si="21"/>
        <v>1.69588228866977</v>
      </c>
    </row>
    <row r="1136" spans="1:7">
      <c r="A1136">
        <v>22</v>
      </c>
      <c r="B1136">
        <v>-168.79</v>
      </c>
      <c r="C1136">
        <v>36</v>
      </c>
      <c r="D1136">
        <v>7000</v>
      </c>
      <c r="E1136">
        <v>55</v>
      </c>
      <c r="F1136">
        <f>[1]!wallScanTrans(B1136,G1112,H1112,I1112,L1112)+J1112</f>
        <v>59.104507344461936</v>
      </c>
      <c r="G1136">
        <f t="shared" si="21"/>
        <v>0.30630873710439954</v>
      </c>
    </row>
    <row r="1137" spans="1:7">
      <c r="A1137">
        <v>23</v>
      </c>
      <c r="B1137">
        <v>-168.85499999999999</v>
      </c>
      <c r="C1137">
        <v>36</v>
      </c>
      <c r="D1137">
        <v>7000</v>
      </c>
      <c r="E1137">
        <v>58</v>
      </c>
      <c r="F1137">
        <f>[1]!wallScanTrans(B1137,G1112,H1112,I1112,L1112)+J1112</f>
        <v>59.104507344461936</v>
      </c>
      <c r="G1137">
        <f t="shared" si="21"/>
        <v>2.1033387482247555E-2</v>
      </c>
    </row>
    <row r="1138" spans="1:7">
      <c r="A1138">
        <v>24</v>
      </c>
      <c r="B1138">
        <v>-168.91</v>
      </c>
      <c r="C1138">
        <v>37</v>
      </c>
      <c r="D1138">
        <v>7000</v>
      </c>
      <c r="E1138">
        <v>74</v>
      </c>
      <c r="F1138">
        <f>[1]!wallScanTrans(B1138,G1112,H1112,I1112,L1112)+J1112</f>
        <v>59.104507344461936</v>
      </c>
      <c r="G1138">
        <f t="shared" si="21"/>
        <v>2.9983202898809242</v>
      </c>
    </row>
    <row r="1139" spans="1:7">
      <c r="A1139">
        <v>25</v>
      </c>
      <c r="B1139">
        <v>-168.98500000000001</v>
      </c>
      <c r="C1139">
        <v>37</v>
      </c>
      <c r="D1139">
        <v>7000</v>
      </c>
      <c r="E1139">
        <v>57</v>
      </c>
      <c r="F1139">
        <f>[1]!wallScanTrans(B1139,G1112,H1112,I1112,L1112)+J1112</f>
        <v>59.104507344461936</v>
      </c>
      <c r="G1139">
        <f t="shared" si="21"/>
        <v>7.7700897594635637E-2</v>
      </c>
    </row>
    <row r="1140" spans="1:7">
      <c r="A1140">
        <v>26</v>
      </c>
      <c r="B1140">
        <v>-169.04499999999999</v>
      </c>
      <c r="C1140">
        <v>37</v>
      </c>
      <c r="D1140">
        <v>7000</v>
      </c>
      <c r="E1140">
        <v>44</v>
      </c>
      <c r="F1140">
        <f>[1]!wallScanTrans(B1140,G1112,H1112,I1112,L1112)+J1112</f>
        <v>59.104507344461936</v>
      </c>
      <c r="G1140">
        <f t="shared" si="21"/>
        <v>5.1851395936114679</v>
      </c>
    </row>
    <row r="1141" spans="1:7">
      <c r="A1141">
        <v>27</v>
      </c>
      <c r="B1141">
        <v>-169.11</v>
      </c>
      <c r="C1141">
        <v>37</v>
      </c>
      <c r="D1141">
        <v>7000</v>
      </c>
      <c r="E1141">
        <v>63</v>
      </c>
      <c r="F1141">
        <f>[1]!wallScanTrans(B1141,G1112,H1112,I1112,L1112)+J1112</f>
        <v>59.104507344461936</v>
      </c>
      <c r="G1141">
        <f t="shared" si="21"/>
        <v>0.24087084173573009</v>
      </c>
    </row>
    <row r="1142" spans="1:7">
      <c r="A1142">
        <v>28</v>
      </c>
      <c r="B1142">
        <v>-169.17500000000001</v>
      </c>
      <c r="C1142">
        <v>37</v>
      </c>
      <c r="D1142">
        <v>7000</v>
      </c>
      <c r="E1142">
        <v>49</v>
      </c>
      <c r="F1142">
        <f>[1]!wallScanTrans(B1142,G1112,H1112,I1112,L1112)+J1112</f>
        <v>59.104507344461936</v>
      </c>
      <c r="G1142">
        <f t="shared" si="21"/>
        <v>2.0836952790670451</v>
      </c>
    </row>
    <row r="1143" spans="1:7">
      <c r="A1143">
        <v>29</v>
      </c>
      <c r="B1143">
        <v>-169.245</v>
      </c>
      <c r="C1143">
        <v>36</v>
      </c>
      <c r="D1143">
        <v>7000</v>
      </c>
      <c r="E1143">
        <v>75</v>
      </c>
      <c r="F1143">
        <f>[1]!wallScanTrans(B1143,G1112,H1112,I1112,L1112)+J1112</f>
        <v>59.104507344461936</v>
      </c>
      <c r="G1143">
        <f t="shared" si="21"/>
        <v>3.368889156830194</v>
      </c>
    </row>
    <row r="1144" spans="1:7">
      <c r="A1144">
        <v>30</v>
      </c>
      <c r="B1144">
        <v>-169.30500000000001</v>
      </c>
      <c r="C1144">
        <v>37</v>
      </c>
      <c r="D1144">
        <v>7000</v>
      </c>
      <c r="E1144">
        <v>66</v>
      </c>
      <c r="F1144">
        <f>[1]!wallScanTrans(B1144,G1112,H1112,I1112,L1112)+J1112</f>
        <v>59.104507344461936</v>
      </c>
      <c r="G1144">
        <f t="shared" si="21"/>
        <v>0.72042149943302092</v>
      </c>
    </row>
    <row r="1145" spans="1:7">
      <c r="A1145">
        <v>31</v>
      </c>
      <c r="B1145">
        <v>-169.375</v>
      </c>
      <c r="C1145">
        <v>37</v>
      </c>
      <c r="D1145">
        <v>7000</v>
      </c>
      <c r="E1145">
        <v>59</v>
      </c>
      <c r="F1145">
        <f>[1]!wallScanTrans(B1145,G1112,H1112,I1112,L1112)+J1112</f>
        <v>59.104507344461936</v>
      </c>
      <c r="G1145">
        <f t="shared" si="21"/>
        <v>1.8511500078789473E-4</v>
      </c>
    </row>
    <row r="1146" spans="1:7">
      <c r="A1146">
        <v>32</v>
      </c>
      <c r="B1146">
        <v>-169.44</v>
      </c>
      <c r="C1146">
        <v>37</v>
      </c>
      <c r="D1146">
        <v>7000</v>
      </c>
      <c r="E1146">
        <v>57</v>
      </c>
      <c r="F1146">
        <f>[1]!wallScanTrans(B1146,G1112,H1112,I1112,L1112)+J1112</f>
        <v>59.104507344461936</v>
      </c>
      <c r="G1146">
        <f t="shared" si="21"/>
        <v>7.7700897594635637E-2</v>
      </c>
    </row>
    <row r="1147" spans="1:7">
      <c r="A1147">
        <v>33</v>
      </c>
      <c r="B1147">
        <v>-169.505</v>
      </c>
      <c r="C1147">
        <v>37</v>
      </c>
      <c r="D1147">
        <v>7000</v>
      </c>
      <c r="E1147">
        <v>46</v>
      </c>
      <c r="F1147">
        <f>[1]!wallScanTrans(B1147,G1112,H1112,I1112,L1112)+J1112</f>
        <v>59.104507344461936</v>
      </c>
      <c r="G1147">
        <f t="shared" si="21"/>
        <v>3.7332198421968878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Y39"/>
  <sheetViews>
    <sheetView topLeftCell="A13" zoomScale="85" zoomScaleNormal="85" workbookViewId="0">
      <selection activeCell="C4" sqref="C4:V34"/>
    </sheetView>
  </sheetViews>
  <sheetFormatPr defaultRowHeight="15"/>
  <cols>
    <col min="14" max="14" width="12.7109375" bestFit="1" customWidth="1"/>
    <col min="15" max="15" width="12.7109375" customWidth="1"/>
  </cols>
  <sheetData>
    <row r="3" spans="3:22">
      <c r="I3" t="s">
        <v>82</v>
      </c>
      <c r="J3">
        <v>-6.5000000000000002E-2</v>
      </c>
    </row>
    <row r="4" spans="3:22">
      <c r="D4" t="s">
        <v>74</v>
      </c>
      <c r="I4" t="s">
        <v>83</v>
      </c>
      <c r="J4">
        <v>33</v>
      </c>
    </row>
    <row r="5" spans="3:22">
      <c r="C5" t="s">
        <v>75</v>
      </c>
      <c r="D5" t="s">
        <v>76</v>
      </c>
      <c r="E5" t="s">
        <v>77</v>
      </c>
      <c r="F5" t="s">
        <v>78</v>
      </c>
      <c r="G5" t="s">
        <v>79</v>
      </c>
      <c r="J5" t="s">
        <v>81</v>
      </c>
      <c r="L5" t="s">
        <v>84</v>
      </c>
      <c r="M5" t="s">
        <v>114</v>
      </c>
      <c r="N5" t="s">
        <v>115</v>
      </c>
      <c r="O5" t="s">
        <v>116</v>
      </c>
      <c r="Q5" s="6" t="s">
        <v>95</v>
      </c>
      <c r="R5" s="6" t="s">
        <v>77</v>
      </c>
      <c r="S5" s="6" t="s">
        <v>78</v>
      </c>
      <c r="T5" s="6" t="s">
        <v>79</v>
      </c>
      <c r="U5" s="6" t="s">
        <v>101</v>
      </c>
      <c r="V5" s="6" t="s">
        <v>98</v>
      </c>
    </row>
    <row r="6" spans="3:22">
      <c r="C6">
        <v>1</v>
      </c>
      <c r="D6">
        <v>-170.04</v>
      </c>
      <c r="E6">
        <f>D6+1</f>
        <v>-169.04</v>
      </c>
      <c r="F6">
        <v>-15.54</v>
      </c>
      <c r="G6">
        <v>150</v>
      </c>
      <c r="J6">
        <f>E6+$J$3*($J$4-1)</f>
        <v>-171.12</v>
      </c>
      <c r="L6">
        <f>'980040'!H37</f>
        <v>-170.07802073401638</v>
      </c>
      <c r="M6">
        <f>'980040'!H587</f>
        <v>-170.06265871570457</v>
      </c>
      <c r="N6">
        <f>AVERAGE(L6:M6)</f>
        <v>-170.07033972486047</v>
      </c>
      <c r="O6">
        <f>M6-L6</f>
        <v>1.5362018311805059E-2</v>
      </c>
      <c r="Q6" s="4">
        <v>1</v>
      </c>
      <c r="R6" s="4">
        <f t="shared" ref="R6:R16" si="0">N6+0.15</f>
        <v>-169.92033972486047</v>
      </c>
      <c r="S6" s="4">
        <f>F6</f>
        <v>-15.54</v>
      </c>
      <c r="T6" s="4">
        <f>G6</f>
        <v>150</v>
      </c>
      <c r="U6" s="4">
        <v>1</v>
      </c>
      <c r="V6" s="4">
        <v>0.15</v>
      </c>
    </row>
    <row r="7" spans="3:22">
      <c r="C7">
        <v>2</v>
      </c>
      <c r="D7">
        <v>-169.65</v>
      </c>
      <c r="E7">
        <f t="shared" ref="E7:E16" si="1">D7+1</f>
        <v>-168.65</v>
      </c>
      <c r="F7">
        <v>-15.58</v>
      </c>
      <c r="G7">
        <v>141.60499999999999</v>
      </c>
      <c r="J7">
        <f t="shared" ref="J7:J16" si="2">E7+$J$3*($J$4-1)</f>
        <v>-170.73000000000002</v>
      </c>
      <c r="L7">
        <f>'980040'!H87</f>
        <v>-169.61134462021423</v>
      </c>
      <c r="M7">
        <f>'980040'!H637</f>
        <v>-169.61429824425258</v>
      </c>
      <c r="N7">
        <f t="shared" ref="N7:N16" si="3">AVERAGE(L7:M7)</f>
        <v>-169.6128214322334</v>
      </c>
      <c r="O7">
        <f t="shared" ref="O7:O16" si="4">M7-L7</f>
        <v>-2.9536240383549739E-3</v>
      </c>
      <c r="Q7" s="4">
        <f>Q6+1</f>
        <v>2</v>
      </c>
      <c r="R7" s="4">
        <f t="shared" si="0"/>
        <v>-169.4628214322334</v>
      </c>
      <c r="S7" s="4">
        <f t="shared" ref="S7:S16" si="5">F7</f>
        <v>-15.58</v>
      </c>
      <c r="T7" s="4">
        <f t="shared" ref="T7:T16" si="6">G7</f>
        <v>141.60499999999999</v>
      </c>
      <c r="U7" s="4">
        <v>1</v>
      </c>
      <c r="V7" s="4">
        <v>0.15</v>
      </c>
    </row>
    <row r="8" spans="3:22">
      <c r="C8">
        <v>3</v>
      </c>
      <c r="D8">
        <v>-169.78</v>
      </c>
      <c r="E8">
        <f t="shared" si="1"/>
        <v>-168.78</v>
      </c>
      <c r="F8">
        <v>-15.58</v>
      </c>
      <c r="G8">
        <v>131.32</v>
      </c>
      <c r="J8">
        <f t="shared" si="2"/>
        <v>-170.86</v>
      </c>
      <c r="L8">
        <f>'980040'!H137</f>
        <v>-169.77692415066198</v>
      </c>
      <c r="M8">
        <f>'980040'!H687</f>
        <v>-169.77079341285247</v>
      </c>
      <c r="N8">
        <f t="shared" si="3"/>
        <v>-169.77385878175721</v>
      </c>
      <c r="O8">
        <f t="shared" si="4"/>
        <v>6.1307378095136755E-3</v>
      </c>
      <c r="Q8" s="4">
        <f t="shared" ref="Q8:Q16" si="7">Q7+1</f>
        <v>3</v>
      </c>
      <c r="R8" s="4">
        <f t="shared" si="0"/>
        <v>-169.62385878175721</v>
      </c>
      <c r="S8" s="4">
        <f t="shared" si="5"/>
        <v>-15.58</v>
      </c>
      <c r="T8" s="4">
        <f t="shared" si="6"/>
        <v>131.32</v>
      </c>
      <c r="U8" s="4">
        <v>1</v>
      </c>
      <c r="V8" s="4">
        <v>0.15</v>
      </c>
    </row>
    <row r="9" spans="3:22">
      <c r="C9">
        <v>4</v>
      </c>
      <c r="D9">
        <v>-168.715</v>
      </c>
      <c r="E9">
        <f t="shared" si="1"/>
        <v>-167.715</v>
      </c>
      <c r="F9">
        <v>-15.62</v>
      </c>
      <c r="G9">
        <v>120.44</v>
      </c>
      <c r="J9">
        <f t="shared" si="2"/>
        <v>-169.79500000000002</v>
      </c>
      <c r="L9">
        <f>'980040'!H187</f>
        <v>-168.60156928494186</v>
      </c>
      <c r="M9">
        <f>'980040'!H737</f>
        <v>-168.5964473302536</v>
      </c>
      <c r="N9">
        <f t="shared" si="3"/>
        <v>-168.59900830759773</v>
      </c>
      <c r="O9">
        <f t="shared" si="4"/>
        <v>5.1219546882634859E-3</v>
      </c>
      <c r="Q9" s="4">
        <f t="shared" si="7"/>
        <v>4</v>
      </c>
      <c r="R9" s="4">
        <f t="shared" si="0"/>
        <v>-168.44900830759772</v>
      </c>
      <c r="S9" s="4">
        <f t="shared" si="5"/>
        <v>-15.62</v>
      </c>
      <c r="T9" s="4">
        <f t="shared" si="6"/>
        <v>120.44</v>
      </c>
      <c r="U9" s="4">
        <v>1</v>
      </c>
      <c r="V9" s="4">
        <v>0.15</v>
      </c>
    </row>
    <row r="10" spans="3:22">
      <c r="C10">
        <v>5</v>
      </c>
      <c r="D10">
        <v>-168.75</v>
      </c>
      <c r="E10">
        <f t="shared" si="1"/>
        <v>-167.75</v>
      </c>
      <c r="F10">
        <v>-15.625</v>
      </c>
      <c r="G10">
        <v>111.03</v>
      </c>
      <c r="J10">
        <f t="shared" si="2"/>
        <v>-169.83</v>
      </c>
      <c r="L10">
        <f>'980040'!H237</f>
        <v>-168.80267072255111</v>
      </c>
      <c r="M10">
        <f>'980040'!H787</f>
        <v>-168.78692773386629</v>
      </c>
      <c r="N10">
        <f t="shared" si="3"/>
        <v>-168.79479922820872</v>
      </c>
      <c r="O10">
        <f t="shared" si="4"/>
        <v>1.5742988684820602E-2</v>
      </c>
      <c r="Q10" s="4">
        <f t="shared" si="7"/>
        <v>5</v>
      </c>
      <c r="R10" s="4">
        <f t="shared" si="0"/>
        <v>-168.64479922820871</v>
      </c>
      <c r="S10" s="4">
        <f t="shared" si="5"/>
        <v>-15.625</v>
      </c>
      <c r="T10" s="4">
        <f t="shared" si="6"/>
        <v>111.03</v>
      </c>
      <c r="U10" s="4">
        <v>1</v>
      </c>
      <c r="V10" s="4">
        <v>0.15</v>
      </c>
    </row>
    <row r="11" spans="3:22">
      <c r="C11">
        <v>6</v>
      </c>
      <c r="D11">
        <v>-168.72499999999999</v>
      </c>
      <c r="E11">
        <f t="shared" si="1"/>
        <v>-167.72499999999999</v>
      </c>
      <c r="F11">
        <v>-15.625</v>
      </c>
      <c r="G11">
        <v>102.065</v>
      </c>
      <c r="J11">
        <f t="shared" si="2"/>
        <v>-169.80500000000001</v>
      </c>
      <c r="L11">
        <f>'980040'!H287</f>
        <v>-168.58234033451956</v>
      </c>
      <c r="M11">
        <f>'980040'!H837</f>
        <v>-168.61807550309143</v>
      </c>
      <c r="N11">
        <f t="shared" si="3"/>
        <v>-168.60020791880549</v>
      </c>
      <c r="O11">
        <f t="shared" si="4"/>
        <v>-3.573516857187542E-2</v>
      </c>
      <c r="Q11" s="4">
        <f t="shared" si="7"/>
        <v>6</v>
      </c>
      <c r="R11" s="4">
        <f t="shared" si="0"/>
        <v>-168.45020791880549</v>
      </c>
      <c r="S11" s="4">
        <f t="shared" si="5"/>
        <v>-15.625</v>
      </c>
      <c r="T11" s="4">
        <f t="shared" si="6"/>
        <v>102.065</v>
      </c>
      <c r="U11" s="4">
        <v>1</v>
      </c>
      <c r="V11" s="4">
        <v>0.15</v>
      </c>
    </row>
    <row r="12" spans="3:22">
      <c r="C12">
        <v>7</v>
      </c>
      <c r="D12">
        <v>-170.23500000000001</v>
      </c>
      <c r="E12">
        <f t="shared" si="1"/>
        <v>-169.23500000000001</v>
      </c>
      <c r="F12">
        <v>-15.71</v>
      </c>
      <c r="G12">
        <v>90.885000000000005</v>
      </c>
      <c r="J12">
        <f t="shared" si="2"/>
        <v>-171.31500000000003</v>
      </c>
      <c r="L12">
        <f>'980040'!H337</f>
        <v>-170.23533862013312</v>
      </c>
      <c r="M12">
        <f>'980040'!H887</f>
        <v>-170.26505222909728</v>
      </c>
      <c r="N12">
        <f t="shared" si="3"/>
        <v>-170.25019542461519</v>
      </c>
      <c r="O12">
        <f t="shared" si="4"/>
        <v>-2.9713608964158311E-2</v>
      </c>
      <c r="Q12" s="4">
        <f t="shared" si="7"/>
        <v>7</v>
      </c>
      <c r="R12" s="4">
        <f t="shared" si="0"/>
        <v>-170.10019542461518</v>
      </c>
      <c r="S12" s="4">
        <f t="shared" si="5"/>
        <v>-15.71</v>
      </c>
      <c r="T12" s="4">
        <f t="shared" si="6"/>
        <v>90.885000000000005</v>
      </c>
      <c r="U12" s="4">
        <v>3</v>
      </c>
      <c r="V12" s="4">
        <v>0.15</v>
      </c>
    </row>
    <row r="13" spans="3:22">
      <c r="C13">
        <v>8</v>
      </c>
      <c r="D13">
        <v>-170.44499999999999</v>
      </c>
      <c r="E13">
        <f t="shared" si="1"/>
        <v>-169.44499999999999</v>
      </c>
      <c r="F13">
        <v>-15.71</v>
      </c>
      <c r="G13">
        <v>81.954999999999998</v>
      </c>
      <c r="J13">
        <f t="shared" si="2"/>
        <v>-171.52500000000001</v>
      </c>
      <c r="L13">
        <f>'980040'!H387</f>
        <v>-170.42445732122573</v>
      </c>
      <c r="M13">
        <f>'980040'!H962</f>
        <v>-170.46886942901267</v>
      </c>
      <c r="N13">
        <f t="shared" si="3"/>
        <v>-170.44666337511921</v>
      </c>
      <c r="O13">
        <f t="shared" si="4"/>
        <v>-4.4412107786939714E-2</v>
      </c>
      <c r="Q13" s="4">
        <f t="shared" si="7"/>
        <v>8</v>
      </c>
      <c r="R13" s="4">
        <f t="shared" si="0"/>
        <v>-170.29666337511921</v>
      </c>
      <c r="S13" s="4">
        <f t="shared" si="5"/>
        <v>-15.71</v>
      </c>
      <c r="T13" s="4">
        <f t="shared" si="6"/>
        <v>81.954999999999998</v>
      </c>
      <c r="U13" s="4">
        <v>1</v>
      </c>
      <c r="V13" s="4">
        <v>0.15</v>
      </c>
    </row>
    <row r="14" spans="3:22">
      <c r="C14">
        <v>9</v>
      </c>
      <c r="D14">
        <v>-169.6</v>
      </c>
      <c r="E14">
        <f t="shared" si="1"/>
        <v>-168.6</v>
      </c>
      <c r="F14">
        <v>-15.725</v>
      </c>
      <c r="G14">
        <v>71.844999999999999</v>
      </c>
      <c r="J14">
        <f t="shared" si="2"/>
        <v>-170.68</v>
      </c>
      <c r="L14">
        <f>'980040'!H437</f>
        <v>-169.55579593095092</v>
      </c>
      <c r="M14">
        <f>'980040'!H1012</f>
        <v>-169.49622307993593</v>
      </c>
      <c r="N14">
        <f t="shared" si="3"/>
        <v>-169.52600950544343</v>
      </c>
      <c r="O14">
        <f t="shared" si="4"/>
        <v>5.9572851014991102E-2</v>
      </c>
      <c r="Q14" s="4">
        <f t="shared" si="7"/>
        <v>9</v>
      </c>
      <c r="R14" s="4">
        <f t="shared" si="0"/>
        <v>-169.37600950544342</v>
      </c>
      <c r="S14" s="4">
        <f t="shared" si="5"/>
        <v>-15.725</v>
      </c>
      <c r="T14" s="4">
        <f t="shared" si="6"/>
        <v>71.844999999999999</v>
      </c>
      <c r="U14" s="4">
        <v>1</v>
      </c>
      <c r="V14" s="4">
        <v>0.15</v>
      </c>
    </row>
    <row r="15" spans="3:22">
      <c r="C15">
        <v>10</v>
      </c>
      <c r="D15">
        <v>-169.17500000000001</v>
      </c>
      <c r="E15">
        <f t="shared" si="1"/>
        <v>-168.17500000000001</v>
      </c>
      <c r="F15">
        <v>-15.8</v>
      </c>
      <c r="G15">
        <v>60.78</v>
      </c>
      <c r="J15">
        <f t="shared" si="2"/>
        <v>-170.25500000000002</v>
      </c>
      <c r="L15">
        <f>'980040'!H487</f>
        <v>-168.93670255629834</v>
      </c>
      <c r="M15">
        <f>'980040'!H1062</f>
        <v>-168.95812819564674</v>
      </c>
      <c r="N15">
        <f t="shared" si="3"/>
        <v>-168.94741537597253</v>
      </c>
      <c r="O15">
        <f t="shared" si="4"/>
        <v>-2.1425639348393588E-2</v>
      </c>
      <c r="Q15" s="4">
        <f t="shared" si="7"/>
        <v>10</v>
      </c>
      <c r="R15" s="4">
        <f t="shared" si="0"/>
        <v>-168.79741537597252</v>
      </c>
      <c r="S15" s="4">
        <f t="shared" si="5"/>
        <v>-15.8</v>
      </c>
      <c r="T15" s="4">
        <f t="shared" si="6"/>
        <v>60.78</v>
      </c>
      <c r="U15" s="4">
        <v>1</v>
      </c>
      <c r="V15" s="4">
        <v>0.15</v>
      </c>
    </row>
    <row r="16" spans="3:22">
      <c r="C16">
        <v>11</v>
      </c>
      <c r="D16">
        <v>-168.41</v>
      </c>
      <c r="E16">
        <f t="shared" si="1"/>
        <v>-167.41</v>
      </c>
      <c r="F16">
        <v>-15.8</v>
      </c>
      <c r="G16">
        <v>50.97</v>
      </c>
      <c r="J16">
        <f t="shared" si="2"/>
        <v>-169.49</v>
      </c>
      <c r="L16">
        <f>'980040'!H537</f>
        <v>-168.28112068588689</v>
      </c>
      <c r="M16">
        <f>'980040'!H1112</f>
        <v>-168.28461136761877</v>
      </c>
      <c r="N16">
        <f t="shared" si="3"/>
        <v>-168.28286602675283</v>
      </c>
      <c r="O16">
        <f t="shared" si="4"/>
        <v>-3.4906817318756111E-3</v>
      </c>
      <c r="Q16" s="4">
        <f t="shared" si="7"/>
        <v>11</v>
      </c>
      <c r="R16" s="4">
        <f t="shared" si="0"/>
        <v>-168.13286602675282</v>
      </c>
      <c r="S16" s="4">
        <f t="shared" si="5"/>
        <v>-15.8</v>
      </c>
      <c r="T16" s="4">
        <f t="shared" si="6"/>
        <v>50.97</v>
      </c>
      <c r="U16" s="4">
        <v>1</v>
      </c>
      <c r="V16" s="4">
        <v>0.15</v>
      </c>
    </row>
    <row r="17" spans="3:22">
      <c r="Q17" s="3">
        <v>12</v>
      </c>
      <c r="R17" s="3">
        <f t="shared" ref="R17:R27" si="8">N6+2.5</f>
        <v>-167.57033972486047</v>
      </c>
      <c r="S17" s="3">
        <f t="shared" ref="S17:S27" si="9">F6</f>
        <v>-15.54</v>
      </c>
      <c r="T17" s="3">
        <f t="shared" ref="T17:T27" si="10">G6</f>
        <v>150</v>
      </c>
      <c r="U17" s="3">
        <v>1</v>
      </c>
      <c r="V17" s="3">
        <v>2.5</v>
      </c>
    </row>
    <row r="18" spans="3:22">
      <c r="D18" t="s">
        <v>80</v>
      </c>
      <c r="Q18" s="3">
        <f>Q17+1</f>
        <v>13</v>
      </c>
      <c r="R18" s="3">
        <f t="shared" si="8"/>
        <v>-167.1128214322334</v>
      </c>
      <c r="S18" s="3">
        <f t="shared" si="9"/>
        <v>-15.58</v>
      </c>
      <c r="T18" s="3">
        <f t="shared" si="10"/>
        <v>141.60499999999999</v>
      </c>
      <c r="U18" s="3">
        <v>1</v>
      </c>
      <c r="V18" s="3">
        <v>2.5</v>
      </c>
    </row>
    <row r="19" spans="3:22">
      <c r="C19" t="s">
        <v>75</v>
      </c>
      <c r="D19" t="s">
        <v>76</v>
      </c>
      <c r="E19" t="s">
        <v>77</v>
      </c>
      <c r="F19" t="s">
        <v>78</v>
      </c>
      <c r="G19" t="s">
        <v>79</v>
      </c>
      <c r="Q19" s="3">
        <f t="shared" ref="Q19:Q27" si="11">Q18+1</f>
        <v>14</v>
      </c>
      <c r="R19" s="3">
        <f t="shared" si="8"/>
        <v>-167.27385878175721</v>
      </c>
      <c r="S19" s="3">
        <f t="shared" si="9"/>
        <v>-15.58</v>
      </c>
      <c r="T19" s="3">
        <f t="shared" si="10"/>
        <v>131.32</v>
      </c>
      <c r="U19" s="3">
        <v>1</v>
      </c>
      <c r="V19" s="3">
        <v>2.5</v>
      </c>
    </row>
    <row r="20" spans="3:22">
      <c r="C20">
        <v>1</v>
      </c>
      <c r="D20">
        <v>-169.45500000000001</v>
      </c>
      <c r="E20">
        <f>D20+1</f>
        <v>-168.45500000000001</v>
      </c>
      <c r="F20">
        <v>-15.89</v>
      </c>
      <c r="G20">
        <v>25.355</v>
      </c>
      <c r="J20">
        <f>E20+$J$3*($J$4-1)</f>
        <v>-170.53500000000003</v>
      </c>
      <c r="Q20" s="3">
        <f t="shared" si="11"/>
        <v>15</v>
      </c>
      <c r="R20" s="3">
        <f t="shared" si="8"/>
        <v>-166.09900830759773</v>
      </c>
      <c r="S20" s="3">
        <f t="shared" si="9"/>
        <v>-15.62</v>
      </c>
      <c r="T20" s="3">
        <f t="shared" si="10"/>
        <v>120.44</v>
      </c>
      <c r="U20" s="3">
        <v>1</v>
      </c>
      <c r="V20" s="3">
        <v>2.5</v>
      </c>
    </row>
    <row r="21" spans="3:22">
      <c r="C21">
        <v>2</v>
      </c>
      <c r="D21">
        <v>-169.66</v>
      </c>
      <c r="E21">
        <f t="shared" ref="E21:E30" si="12">D21+1</f>
        <v>-168.66</v>
      </c>
      <c r="F21">
        <v>-15.97</v>
      </c>
      <c r="G21">
        <v>14.785</v>
      </c>
      <c r="J21">
        <f t="shared" ref="J21:J30" si="13">E21+$J$3*($J$4-1)</f>
        <v>-170.74</v>
      </c>
      <c r="Q21" s="3">
        <f t="shared" si="11"/>
        <v>16</v>
      </c>
      <c r="R21" s="3">
        <f t="shared" si="8"/>
        <v>-166.29479922820872</v>
      </c>
      <c r="S21" s="3">
        <f t="shared" si="9"/>
        <v>-15.625</v>
      </c>
      <c r="T21" s="3">
        <f t="shared" si="10"/>
        <v>111.03</v>
      </c>
      <c r="U21" s="3">
        <v>1</v>
      </c>
      <c r="V21" s="3">
        <v>2.5</v>
      </c>
    </row>
    <row r="22" spans="3:22">
      <c r="C22">
        <v>3</v>
      </c>
      <c r="D22">
        <v>-170.09</v>
      </c>
      <c r="E22">
        <f t="shared" si="12"/>
        <v>-169.09</v>
      </c>
      <c r="F22">
        <v>-15.97</v>
      </c>
      <c r="G22">
        <v>4.8099999999999996</v>
      </c>
      <c r="J22">
        <f t="shared" si="13"/>
        <v>-171.17000000000002</v>
      </c>
      <c r="Q22" s="3">
        <f t="shared" si="11"/>
        <v>17</v>
      </c>
      <c r="R22" s="3">
        <f t="shared" si="8"/>
        <v>-166.10020791880549</v>
      </c>
      <c r="S22" s="3">
        <f t="shared" si="9"/>
        <v>-15.625</v>
      </c>
      <c r="T22" s="3">
        <f t="shared" si="10"/>
        <v>102.065</v>
      </c>
      <c r="U22" s="3">
        <v>1</v>
      </c>
      <c r="V22" s="3">
        <v>2.5</v>
      </c>
    </row>
    <row r="23" spans="3:22">
      <c r="C23">
        <v>4</v>
      </c>
      <c r="D23">
        <v>-168.32</v>
      </c>
      <c r="E23">
        <f t="shared" si="12"/>
        <v>-167.32</v>
      </c>
      <c r="F23">
        <v>-15.97</v>
      </c>
      <c r="G23">
        <v>-5.1150000000000002</v>
      </c>
      <c r="J23">
        <f t="shared" si="13"/>
        <v>-169.4</v>
      </c>
      <c r="Q23" s="3">
        <f t="shared" si="11"/>
        <v>18</v>
      </c>
      <c r="R23" s="3">
        <f t="shared" si="8"/>
        <v>-167.75019542461519</v>
      </c>
      <c r="S23" s="3">
        <f t="shared" si="9"/>
        <v>-15.71</v>
      </c>
      <c r="T23" s="3">
        <f t="shared" si="10"/>
        <v>90.885000000000005</v>
      </c>
      <c r="U23" s="3">
        <v>3</v>
      </c>
      <c r="V23" s="3">
        <v>2.5</v>
      </c>
    </row>
    <row r="24" spans="3:22">
      <c r="C24">
        <v>5</v>
      </c>
      <c r="D24">
        <v>-167.78</v>
      </c>
      <c r="E24">
        <f t="shared" si="12"/>
        <v>-166.78</v>
      </c>
      <c r="F24">
        <v>-16.184999999999999</v>
      </c>
      <c r="G24">
        <v>-15.824999999999999</v>
      </c>
      <c r="J24">
        <f t="shared" si="13"/>
        <v>-168.86</v>
      </c>
      <c r="Q24" s="3">
        <f t="shared" si="11"/>
        <v>19</v>
      </c>
      <c r="R24" s="3">
        <f t="shared" si="8"/>
        <v>-167.94666337511921</v>
      </c>
      <c r="S24" s="3">
        <f t="shared" si="9"/>
        <v>-15.71</v>
      </c>
      <c r="T24" s="3">
        <f t="shared" si="10"/>
        <v>81.954999999999998</v>
      </c>
      <c r="U24" s="3">
        <v>1</v>
      </c>
      <c r="V24" s="3">
        <v>2.5</v>
      </c>
    </row>
    <row r="25" spans="3:22">
      <c r="C25">
        <v>6</v>
      </c>
      <c r="D25">
        <v>-168.95500000000001</v>
      </c>
      <c r="E25">
        <f t="shared" si="12"/>
        <v>-167.95500000000001</v>
      </c>
      <c r="F25">
        <v>-16.315000000000001</v>
      </c>
      <c r="G25">
        <v>-24.94</v>
      </c>
      <c r="J25">
        <f t="shared" si="13"/>
        <v>-170.03500000000003</v>
      </c>
      <c r="Q25" s="3">
        <f t="shared" si="11"/>
        <v>20</v>
      </c>
      <c r="R25" s="3">
        <f t="shared" si="8"/>
        <v>-167.02600950544343</v>
      </c>
      <c r="S25" s="3">
        <f t="shared" si="9"/>
        <v>-15.725</v>
      </c>
      <c r="T25" s="3">
        <f t="shared" si="10"/>
        <v>71.844999999999999</v>
      </c>
      <c r="U25" s="3">
        <v>1</v>
      </c>
      <c r="V25" s="3">
        <v>2.5</v>
      </c>
    </row>
    <row r="26" spans="3:22">
      <c r="C26">
        <v>7</v>
      </c>
      <c r="D26">
        <v>-169.55</v>
      </c>
      <c r="E26">
        <f t="shared" si="12"/>
        <v>-168.55</v>
      </c>
      <c r="F26">
        <v>-16.315000000000001</v>
      </c>
      <c r="G26">
        <v>-34.53</v>
      </c>
      <c r="J26">
        <f t="shared" si="13"/>
        <v>-170.63000000000002</v>
      </c>
      <c r="Q26" s="3">
        <f t="shared" si="11"/>
        <v>21</v>
      </c>
      <c r="R26" s="3">
        <f t="shared" si="8"/>
        <v>-166.44741537597253</v>
      </c>
      <c r="S26" s="3">
        <f t="shared" si="9"/>
        <v>-15.8</v>
      </c>
      <c r="T26" s="3">
        <f t="shared" si="10"/>
        <v>60.78</v>
      </c>
      <c r="U26" s="3">
        <v>1</v>
      </c>
      <c r="V26" s="3">
        <v>2.5</v>
      </c>
    </row>
    <row r="27" spans="3:22">
      <c r="C27">
        <v>8</v>
      </c>
      <c r="D27">
        <v>-168.82499999999999</v>
      </c>
      <c r="E27">
        <f t="shared" si="12"/>
        <v>-167.82499999999999</v>
      </c>
      <c r="F27">
        <v>-16.32</v>
      </c>
      <c r="G27">
        <v>-43.54</v>
      </c>
      <c r="J27">
        <f t="shared" si="13"/>
        <v>-169.905</v>
      </c>
      <c r="Q27" s="3">
        <f t="shared" si="11"/>
        <v>22</v>
      </c>
      <c r="R27" s="3">
        <f t="shared" si="8"/>
        <v>-165.78286602675283</v>
      </c>
      <c r="S27" s="3">
        <f t="shared" si="9"/>
        <v>-15.8</v>
      </c>
      <c r="T27" s="3">
        <f t="shared" si="10"/>
        <v>50.97</v>
      </c>
      <c r="U27" s="3">
        <v>1</v>
      </c>
      <c r="V27" s="3">
        <v>2.5</v>
      </c>
    </row>
    <row r="28" spans="3:22">
      <c r="C28">
        <v>9</v>
      </c>
      <c r="D28">
        <v>-167.88499999999999</v>
      </c>
      <c r="E28">
        <f t="shared" si="12"/>
        <v>-166.88499999999999</v>
      </c>
      <c r="F28">
        <v>-16.395</v>
      </c>
      <c r="G28">
        <v>-54.3</v>
      </c>
      <c r="J28">
        <f t="shared" si="13"/>
        <v>-168.965</v>
      </c>
      <c r="Q28" s="5">
        <v>23</v>
      </c>
      <c r="R28" s="5">
        <f t="shared" ref="R28:R34" si="14">$N$12+V28</f>
        <v>-169.8001954246152</v>
      </c>
      <c r="S28" s="5">
        <f>$F$12</f>
        <v>-15.71</v>
      </c>
      <c r="T28" s="5">
        <f>$G$12</f>
        <v>90.885000000000005</v>
      </c>
      <c r="U28" s="5">
        <v>3</v>
      </c>
      <c r="V28" s="5">
        <v>0.45</v>
      </c>
    </row>
    <row r="29" spans="3:22">
      <c r="C29">
        <v>10</v>
      </c>
      <c r="D29">
        <v>-167.88499999999999</v>
      </c>
      <c r="E29">
        <f t="shared" si="12"/>
        <v>-166.88499999999999</v>
      </c>
      <c r="F29">
        <v>-16.535</v>
      </c>
      <c r="G29">
        <v>-65.114999999999995</v>
      </c>
      <c r="J29">
        <f t="shared" si="13"/>
        <v>-168.965</v>
      </c>
      <c r="Q29" s="5">
        <f>Q28+1</f>
        <v>24</v>
      </c>
      <c r="R29" s="5">
        <f t="shared" si="14"/>
        <v>-169.50019542461519</v>
      </c>
      <c r="S29" s="5">
        <f t="shared" ref="S29:S34" si="15">$F$12</f>
        <v>-15.71</v>
      </c>
      <c r="T29" s="5">
        <f t="shared" ref="T29:T34" si="16">$G$12</f>
        <v>90.885000000000005</v>
      </c>
      <c r="U29" s="5">
        <v>3</v>
      </c>
      <c r="V29" s="5">
        <v>0.75</v>
      </c>
    </row>
    <row r="30" spans="3:22">
      <c r="C30">
        <v>11</v>
      </c>
      <c r="D30">
        <v>-168.73</v>
      </c>
      <c r="E30">
        <f t="shared" si="12"/>
        <v>-167.73</v>
      </c>
      <c r="F30">
        <v>-16.899999999999999</v>
      </c>
      <c r="G30">
        <v>-76.67</v>
      </c>
      <c r="J30">
        <f t="shared" si="13"/>
        <v>-169.81</v>
      </c>
      <c r="Q30" s="5">
        <f t="shared" ref="Q30:Q34" si="17">Q29+1</f>
        <v>25</v>
      </c>
      <c r="R30" s="5">
        <f t="shared" si="14"/>
        <v>-169.20019542461517</v>
      </c>
      <c r="S30" s="5">
        <f t="shared" si="15"/>
        <v>-15.71</v>
      </c>
      <c r="T30" s="5">
        <f t="shared" si="16"/>
        <v>90.885000000000005</v>
      </c>
      <c r="U30" s="5">
        <v>3</v>
      </c>
      <c r="V30" s="5">
        <v>1.05</v>
      </c>
    </row>
    <row r="31" spans="3:22">
      <c r="Q31" s="5">
        <f t="shared" si="17"/>
        <v>26</v>
      </c>
      <c r="R31" s="5">
        <f t="shared" si="14"/>
        <v>-168.90019542461519</v>
      </c>
      <c r="S31" s="5">
        <f t="shared" si="15"/>
        <v>-15.71</v>
      </c>
      <c r="T31" s="5">
        <f t="shared" si="16"/>
        <v>90.885000000000005</v>
      </c>
      <c r="U31" s="5">
        <v>3</v>
      </c>
      <c r="V31" s="5">
        <v>1.35</v>
      </c>
    </row>
    <row r="32" spans="3:22">
      <c r="D32">
        <f>MAX(D6:D30)</f>
        <v>-167.78</v>
      </c>
      <c r="F32">
        <f>MAX(F6:F30)</f>
        <v>-15.54</v>
      </c>
      <c r="G32">
        <f>MAX(G6:G30)</f>
        <v>150</v>
      </c>
      <c r="Q32" s="5">
        <f t="shared" si="17"/>
        <v>27</v>
      </c>
      <c r="R32" s="5">
        <f t="shared" si="14"/>
        <v>-168.60019542461518</v>
      </c>
      <c r="S32" s="5">
        <f t="shared" si="15"/>
        <v>-15.71</v>
      </c>
      <c r="T32" s="5">
        <f t="shared" si="16"/>
        <v>90.885000000000005</v>
      </c>
      <c r="U32" s="5">
        <v>3</v>
      </c>
      <c r="V32" s="5">
        <v>1.65</v>
      </c>
    </row>
    <row r="33" spans="4:25">
      <c r="D33">
        <f>MIN(D6:D30)</f>
        <v>-170.44499999999999</v>
      </c>
      <c r="F33">
        <f>MIN(F6:F30)</f>
        <v>-16.899999999999999</v>
      </c>
      <c r="G33">
        <f>MIN(G6:G30)</f>
        <v>-76.67</v>
      </c>
      <c r="Q33" s="5">
        <f t="shared" si="17"/>
        <v>28</v>
      </c>
      <c r="R33" s="5">
        <f t="shared" si="14"/>
        <v>-168.3001954246152</v>
      </c>
      <c r="S33" s="5">
        <f t="shared" si="15"/>
        <v>-15.71</v>
      </c>
      <c r="T33" s="5">
        <f t="shared" si="16"/>
        <v>90.885000000000005</v>
      </c>
      <c r="U33" s="5">
        <v>3</v>
      </c>
      <c r="V33" s="5">
        <v>1.95</v>
      </c>
    </row>
    <row r="34" spans="4:25">
      <c r="Q34" s="5">
        <f t="shared" si="17"/>
        <v>29</v>
      </c>
      <c r="R34" s="5">
        <f t="shared" si="14"/>
        <v>-168.00019542461519</v>
      </c>
      <c r="S34" s="5">
        <f t="shared" si="15"/>
        <v>-15.71</v>
      </c>
      <c r="T34" s="5">
        <f t="shared" si="16"/>
        <v>90.885000000000005</v>
      </c>
      <c r="U34" s="5">
        <v>3</v>
      </c>
      <c r="V34" s="5">
        <v>2.25</v>
      </c>
    </row>
    <row r="37" spans="4:25">
      <c r="U37">
        <f>SUM(U6:U34)</f>
        <v>47</v>
      </c>
      <c r="V37" s="5">
        <v>13000</v>
      </c>
      <c r="W37">
        <v>67</v>
      </c>
      <c r="Y37">
        <f>47*W37*10/3600</f>
        <v>8.7472222222222218</v>
      </c>
    </row>
    <row r="38" spans="4:25">
      <c r="V38" s="5">
        <v>14000</v>
      </c>
      <c r="W38">
        <f>AVERAGE(W37,W39)</f>
        <v>73</v>
      </c>
      <c r="Y38">
        <f t="shared" ref="Y38:Y39" si="18">47*W38*10/3600</f>
        <v>9.530555555555555</v>
      </c>
    </row>
    <row r="39" spans="4:25">
      <c r="V39" s="5">
        <v>15000</v>
      </c>
      <c r="W39">
        <v>79</v>
      </c>
      <c r="Y39">
        <f t="shared" si="18"/>
        <v>10.313888888888888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980040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2013-12-31T02:43:50Z</dcterms:created>
  <dcterms:modified xsi:type="dcterms:W3CDTF">2014-01-02T14:07:41Z</dcterms:modified>
</cp:coreProperties>
</file>