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drawings/drawing2.xml" ContentType="application/vnd.openxmlformats-officedocument.drawing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600" yWindow="720" windowWidth="39240" windowHeight="19900" activeTab="4"/>
  </bookViews>
  <sheets>
    <sheet name="Navigation" sheetId="3" r:id="rId1"/>
    <sheet name="Strains" sheetId="2" r:id="rId2"/>
    <sheet name="980047" sheetId="1" r:id="rId3"/>
    <sheet name="Work" sheetId="4" r:id="rId4"/>
    <sheet name="d0 data" sheetId="5" r:id="rId5"/>
  </sheets>
  <definedNames>
    <definedName name="lambda">'d0 data'!$I$1</definedName>
    <definedName name="phi0">'d0 data'!$I$2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33" i="2" l="1"/>
  <c r="I33" i="2"/>
  <c r="M32" i="2"/>
  <c r="I32" i="2"/>
  <c r="M31" i="2"/>
  <c r="I31" i="2"/>
  <c r="M30" i="2"/>
  <c r="I30" i="2"/>
  <c r="M29" i="2"/>
  <c r="I29" i="2"/>
  <c r="M28" i="2"/>
  <c r="I28" i="2"/>
  <c r="M27" i="2"/>
  <c r="I27" i="2"/>
  <c r="M26" i="2"/>
  <c r="I26" i="2"/>
  <c r="M25" i="2"/>
  <c r="I25" i="2"/>
  <c r="M24" i="2"/>
  <c r="I24" i="2"/>
  <c r="M23" i="2"/>
  <c r="I23" i="2"/>
  <c r="M22" i="2"/>
  <c r="I22" i="2"/>
  <c r="M21" i="2"/>
  <c r="I21" i="2"/>
  <c r="M20" i="2"/>
  <c r="I20" i="2"/>
  <c r="M19" i="2"/>
  <c r="I19" i="2"/>
  <c r="M18" i="2"/>
  <c r="I18" i="2"/>
  <c r="M17" i="2"/>
  <c r="I17" i="2"/>
  <c r="M16" i="2"/>
  <c r="I16" i="2"/>
  <c r="M15" i="2"/>
  <c r="I15" i="2"/>
  <c r="M14" i="2"/>
  <c r="I14" i="2"/>
  <c r="M13" i="2"/>
  <c r="I13" i="2"/>
  <c r="M12" i="2"/>
  <c r="I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  <c r="C29" i="4"/>
  <c r="A29" i="4"/>
  <c r="B2" i="4"/>
  <c r="C2" i="4"/>
  <c r="A2" i="4"/>
  <c r="D2" i="4"/>
  <c r="E2" i="4"/>
  <c r="F2" i="4"/>
  <c r="G2" i="4"/>
  <c r="H2" i="4"/>
  <c r="I2" i="4"/>
  <c r="J2" i="4"/>
  <c r="K2" i="4"/>
  <c r="L2" i="4"/>
  <c r="M2" i="4"/>
  <c r="N2" i="4"/>
  <c r="O2" i="4"/>
  <c r="P2" i="4"/>
  <c r="Q2" i="4"/>
  <c r="R2" i="4"/>
  <c r="S2" i="4"/>
  <c r="T2" i="4"/>
  <c r="U2" i="4"/>
  <c r="V2" i="4"/>
  <c r="W2" i="4"/>
  <c r="X2" i="4"/>
  <c r="Y2" i="4"/>
  <c r="Z2" i="4"/>
  <c r="AA2" i="4"/>
  <c r="AB2" i="4"/>
  <c r="AC2" i="4"/>
  <c r="AD2" i="4"/>
  <c r="AE2" i="4"/>
  <c r="B3" i="4"/>
  <c r="C3" i="4"/>
  <c r="A3" i="4"/>
  <c r="D3" i="4"/>
  <c r="E3" i="4"/>
  <c r="F3" i="4"/>
  <c r="G3" i="4"/>
  <c r="H3" i="4"/>
  <c r="I3" i="4"/>
  <c r="J3" i="4"/>
  <c r="K3" i="4"/>
  <c r="L3" i="4"/>
  <c r="M3" i="4"/>
  <c r="N3" i="4"/>
  <c r="O3" i="4"/>
  <c r="P3" i="4"/>
  <c r="Q3" i="4"/>
  <c r="R3" i="4"/>
  <c r="S3" i="4"/>
  <c r="T3" i="4"/>
  <c r="U3" i="4"/>
  <c r="V3" i="4"/>
  <c r="W3" i="4"/>
  <c r="X3" i="4"/>
  <c r="Y3" i="4"/>
  <c r="Z3" i="4"/>
  <c r="AA3" i="4"/>
  <c r="AB3" i="4"/>
  <c r="AC3" i="4"/>
  <c r="AD3" i="4"/>
  <c r="AE3" i="4"/>
  <c r="B4" i="4"/>
  <c r="C4" i="4"/>
  <c r="A4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S4" i="4"/>
  <c r="T4" i="4"/>
  <c r="U4" i="4"/>
  <c r="V4" i="4"/>
  <c r="W4" i="4"/>
  <c r="X4" i="4"/>
  <c r="Y4" i="4"/>
  <c r="Z4" i="4"/>
  <c r="AA4" i="4"/>
  <c r="AB4" i="4"/>
  <c r="AC4" i="4"/>
  <c r="AD4" i="4"/>
  <c r="AE4" i="4"/>
  <c r="B5" i="4"/>
  <c r="C5" i="4"/>
  <c r="A5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B6" i="4"/>
  <c r="C6" i="4"/>
  <c r="A6" i="4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W6" i="4"/>
  <c r="X6" i="4"/>
  <c r="Y6" i="4"/>
  <c r="Z6" i="4"/>
  <c r="AA6" i="4"/>
  <c r="AB6" i="4"/>
  <c r="AC6" i="4"/>
  <c r="AD6" i="4"/>
  <c r="AE6" i="4"/>
  <c r="B7" i="4"/>
  <c r="C7" i="4"/>
  <c r="A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B8" i="4"/>
  <c r="C8" i="4"/>
  <c r="A8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B9" i="4"/>
  <c r="C9" i="4"/>
  <c r="A9" i="4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X9" i="4"/>
  <c r="Y9" i="4"/>
  <c r="Z9" i="4"/>
  <c r="AA9" i="4"/>
  <c r="AB9" i="4"/>
  <c r="AC9" i="4"/>
  <c r="AD9" i="4"/>
  <c r="AE9" i="4"/>
  <c r="B10" i="4"/>
  <c r="C10" i="4"/>
  <c r="A1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X10" i="4"/>
  <c r="Y10" i="4"/>
  <c r="Z10" i="4"/>
  <c r="AA10" i="4"/>
  <c r="AB10" i="4"/>
  <c r="AC10" i="4"/>
  <c r="AD10" i="4"/>
  <c r="AE10" i="4"/>
  <c r="B11" i="4"/>
  <c r="C11" i="4"/>
  <c r="A11" i="4"/>
  <c r="D11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Y11" i="4"/>
  <c r="Z11" i="4"/>
  <c r="AA11" i="4"/>
  <c r="AB11" i="4"/>
  <c r="AC11" i="4"/>
  <c r="AD11" i="4"/>
  <c r="AE11" i="4"/>
  <c r="B12" i="4"/>
  <c r="C12" i="4"/>
  <c r="A12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W12" i="4"/>
  <c r="X12" i="4"/>
  <c r="Y12" i="4"/>
  <c r="Z12" i="4"/>
  <c r="AA12" i="4"/>
  <c r="AB12" i="4"/>
  <c r="AC12" i="4"/>
  <c r="AD12" i="4"/>
  <c r="AE12" i="4"/>
  <c r="B13" i="4"/>
  <c r="C13" i="4"/>
  <c r="A13" i="4"/>
  <c r="D13" i="4"/>
  <c r="E13" i="4"/>
  <c r="F13" i="4"/>
  <c r="G13" i="4"/>
  <c r="H13" i="4"/>
  <c r="I13" i="4"/>
  <c r="J13" i="4"/>
  <c r="K13" i="4"/>
  <c r="L13" i="4"/>
  <c r="M13" i="4"/>
  <c r="N13" i="4"/>
  <c r="O13" i="4"/>
  <c r="P13" i="4"/>
  <c r="Q13" i="4"/>
  <c r="R13" i="4"/>
  <c r="S13" i="4"/>
  <c r="T13" i="4"/>
  <c r="U13" i="4"/>
  <c r="V13" i="4"/>
  <c r="W13" i="4"/>
  <c r="X13" i="4"/>
  <c r="Y13" i="4"/>
  <c r="Z13" i="4"/>
  <c r="AA13" i="4"/>
  <c r="AB13" i="4"/>
  <c r="AC13" i="4"/>
  <c r="AD13" i="4"/>
  <c r="AE13" i="4"/>
  <c r="B14" i="4"/>
  <c r="C14" i="4"/>
  <c r="A14" i="4"/>
  <c r="D14" i="4"/>
  <c r="E14" i="4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U14" i="4"/>
  <c r="V14" i="4"/>
  <c r="W14" i="4"/>
  <c r="X14" i="4"/>
  <c r="Y14" i="4"/>
  <c r="Z14" i="4"/>
  <c r="AA14" i="4"/>
  <c r="AB14" i="4"/>
  <c r="AC14" i="4"/>
  <c r="AD14" i="4"/>
  <c r="AE14" i="4"/>
  <c r="B15" i="4"/>
  <c r="C15" i="4"/>
  <c r="A15" i="4"/>
  <c r="D15" i="4"/>
  <c r="E15" i="4"/>
  <c r="F15" i="4"/>
  <c r="G15" i="4"/>
  <c r="H15" i="4"/>
  <c r="I15" i="4"/>
  <c r="J15" i="4"/>
  <c r="K15" i="4"/>
  <c r="L15" i="4"/>
  <c r="M15" i="4"/>
  <c r="N15" i="4"/>
  <c r="O15" i="4"/>
  <c r="P15" i="4"/>
  <c r="Q15" i="4"/>
  <c r="R15" i="4"/>
  <c r="S15" i="4"/>
  <c r="T15" i="4"/>
  <c r="U15" i="4"/>
  <c r="V15" i="4"/>
  <c r="W15" i="4"/>
  <c r="X15" i="4"/>
  <c r="Y15" i="4"/>
  <c r="Z15" i="4"/>
  <c r="AA15" i="4"/>
  <c r="AB15" i="4"/>
  <c r="AC15" i="4"/>
  <c r="AD15" i="4"/>
  <c r="AE15" i="4"/>
  <c r="B16" i="4"/>
  <c r="C16" i="4"/>
  <c r="A16" i="4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AA16" i="4"/>
  <c r="AB16" i="4"/>
  <c r="AC16" i="4"/>
  <c r="AD16" i="4"/>
  <c r="AE16" i="4"/>
  <c r="B17" i="4"/>
  <c r="C17" i="4"/>
  <c r="A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AE17" i="4"/>
  <c r="B18" i="4"/>
  <c r="C18" i="4"/>
  <c r="A18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E18" i="4"/>
  <c r="B19" i="4"/>
  <c r="C19" i="4"/>
  <c r="A19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V19" i="4"/>
  <c r="W19" i="4"/>
  <c r="X19" i="4"/>
  <c r="Y19" i="4"/>
  <c r="Z19" i="4"/>
  <c r="AA19" i="4"/>
  <c r="AB19" i="4"/>
  <c r="AC19" i="4"/>
  <c r="AD19" i="4"/>
  <c r="AE19" i="4"/>
  <c r="B20" i="4"/>
  <c r="C20" i="4"/>
  <c r="A20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Z20" i="4"/>
  <c r="AA20" i="4"/>
  <c r="AB20" i="4"/>
  <c r="AC20" i="4"/>
  <c r="AD20" i="4"/>
  <c r="AE20" i="4"/>
  <c r="B21" i="4"/>
  <c r="C21" i="4"/>
  <c r="A21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U21" i="4"/>
  <c r="V21" i="4"/>
  <c r="W21" i="4"/>
  <c r="X21" i="4"/>
  <c r="Y21" i="4"/>
  <c r="Z21" i="4"/>
  <c r="AA21" i="4"/>
  <c r="AB21" i="4"/>
  <c r="AC21" i="4"/>
  <c r="AD21" i="4"/>
  <c r="AE21" i="4"/>
  <c r="B22" i="4"/>
  <c r="C22" i="4"/>
  <c r="A22" i="4"/>
  <c r="D22" i="4"/>
  <c r="E22" i="4"/>
  <c r="F22" i="4"/>
  <c r="G22" i="4"/>
  <c r="H22" i="4"/>
  <c r="I22" i="4"/>
  <c r="J22" i="4"/>
  <c r="K22" i="4"/>
  <c r="L22" i="4"/>
  <c r="M22" i="4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AA22" i="4"/>
  <c r="AB22" i="4"/>
  <c r="AC22" i="4"/>
  <c r="AD22" i="4"/>
  <c r="AE22" i="4"/>
  <c r="B23" i="4"/>
  <c r="C23" i="4"/>
  <c r="A2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B23" i="4"/>
  <c r="AC23" i="4"/>
  <c r="AD23" i="4"/>
  <c r="AE23" i="4"/>
  <c r="B24" i="4"/>
  <c r="C24" i="4"/>
  <c r="A24" i="4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AB24" i="4"/>
  <c r="AC24" i="4"/>
  <c r="AD24" i="4"/>
  <c r="AE24" i="4"/>
  <c r="B25" i="4"/>
  <c r="C25" i="4"/>
  <c r="A25" i="4"/>
  <c r="D25" i="4"/>
  <c r="E25" i="4"/>
  <c r="F25" i="4"/>
  <c r="G25" i="4"/>
  <c r="H25" i="4"/>
  <c r="I25" i="4"/>
  <c r="J25" i="4"/>
  <c r="K25" i="4"/>
  <c r="L25" i="4"/>
  <c r="M25" i="4"/>
  <c r="N25" i="4"/>
  <c r="O25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B26" i="4"/>
  <c r="C26" i="4"/>
  <c r="A26" i="4"/>
  <c r="D26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B27" i="4"/>
  <c r="C27" i="4"/>
  <c r="A27" i="4"/>
  <c r="D27" i="4"/>
  <c r="E27" i="4"/>
  <c r="F27" i="4"/>
  <c r="G27" i="4"/>
  <c r="H27" i="4"/>
  <c r="I27" i="4"/>
  <c r="J27" i="4"/>
  <c r="K27" i="4"/>
  <c r="L27" i="4"/>
  <c r="M27" i="4"/>
  <c r="N27" i="4"/>
  <c r="O27" i="4"/>
  <c r="P27" i="4"/>
  <c r="Q27" i="4"/>
  <c r="R27" i="4"/>
  <c r="S27" i="4"/>
  <c r="T27" i="4"/>
  <c r="U27" i="4"/>
  <c r="V27" i="4"/>
  <c r="W27" i="4"/>
  <c r="X27" i="4"/>
  <c r="Y27" i="4"/>
  <c r="Z27" i="4"/>
  <c r="AA27" i="4"/>
  <c r="AB27" i="4"/>
  <c r="AC27" i="4"/>
  <c r="AD27" i="4"/>
  <c r="AE27" i="4"/>
  <c r="B28" i="4"/>
  <c r="C28" i="4"/>
  <c r="A28" i="4"/>
  <c r="D28" i="4"/>
  <c r="E28" i="4"/>
  <c r="F28" i="4"/>
  <c r="G28" i="4"/>
  <c r="H28" i="4"/>
  <c r="I28" i="4"/>
  <c r="J28" i="4"/>
  <c r="K28" i="4"/>
  <c r="L28" i="4"/>
  <c r="M28" i="4"/>
  <c r="N28" i="4"/>
  <c r="O28" i="4"/>
  <c r="P28" i="4"/>
  <c r="Q28" i="4"/>
  <c r="R28" i="4"/>
  <c r="S28" i="4"/>
  <c r="T28" i="4"/>
  <c r="U28" i="4"/>
  <c r="V28" i="4"/>
  <c r="W28" i="4"/>
  <c r="X28" i="4"/>
  <c r="Y28" i="4"/>
  <c r="Z28" i="4"/>
  <c r="AA28" i="4"/>
  <c r="AB28" i="4"/>
  <c r="AC28" i="4"/>
  <c r="AD28" i="4"/>
  <c r="AE28" i="4"/>
  <c r="B29" i="4"/>
  <c r="D29" i="4"/>
  <c r="E29" i="4"/>
  <c r="F29" i="4"/>
  <c r="G29" i="4"/>
  <c r="H29" i="4"/>
  <c r="I29" i="4"/>
  <c r="J29" i="4"/>
  <c r="K29" i="4"/>
  <c r="L29" i="4"/>
  <c r="M29" i="4"/>
  <c r="N29" i="4"/>
  <c r="O29" i="4"/>
  <c r="P29" i="4"/>
  <c r="Q29" i="4"/>
  <c r="R29" i="4"/>
  <c r="S29" i="4"/>
  <c r="T29" i="4"/>
  <c r="U29" i="4"/>
  <c r="V29" i="4"/>
  <c r="W29" i="4"/>
  <c r="X29" i="4"/>
  <c r="Y29" i="4"/>
  <c r="Z29" i="4"/>
  <c r="AA29" i="4"/>
  <c r="AB29" i="4"/>
  <c r="AC29" i="4"/>
  <c r="AD29" i="4"/>
  <c r="AE29" i="4"/>
  <c r="B30" i="4"/>
  <c r="C30" i="4"/>
  <c r="A30" i="4"/>
  <c r="D30" i="4"/>
  <c r="E30" i="4"/>
  <c r="F30" i="4"/>
  <c r="G30" i="4"/>
  <c r="H30" i="4"/>
  <c r="I30" i="4"/>
  <c r="J30" i="4"/>
  <c r="K30" i="4"/>
  <c r="L30" i="4"/>
  <c r="M30" i="4"/>
  <c r="N30" i="4"/>
  <c r="O30" i="4"/>
  <c r="P30" i="4"/>
  <c r="Q30" i="4"/>
  <c r="R30" i="4"/>
  <c r="S30" i="4"/>
  <c r="T30" i="4"/>
  <c r="U30" i="4"/>
  <c r="V30" i="4"/>
  <c r="W30" i="4"/>
  <c r="X30" i="4"/>
  <c r="Y30" i="4"/>
  <c r="Z30" i="4"/>
  <c r="AA30" i="4"/>
  <c r="AB30" i="4"/>
  <c r="AC30" i="4"/>
  <c r="AD30" i="4"/>
  <c r="AE30" i="4"/>
  <c r="C1" i="4"/>
  <c r="D1" i="4"/>
  <c r="E1" i="4"/>
  <c r="F1" i="4"/>
  <c r="G1" i="4"/>
  <c r="H1" i="4"/>
  <c r="I1" i="4"/>
  <c r="J1" i="4"/>
  <c r="K1" i="4"/>
  <c r="L1" i="4"/>
  <c r="M1" i="4"/>
  <c r="N1" i="4"/>
  <c r="O1" i="4"/>
  <c r="P1" i="4"/>
  <c r="Q1" i="4"/>
  <c r="R1" i="4"/>
  <c r="S1" i="4"/>
  <c r="T1" i="4"/>
  <c r="U1" i="4"/>
  <c r="V1" i="4"/>
  <c r="W1" i="4"/>
  <c r="X1" i="4"/>
  <c r="Y1" i="4"/>
  <c r="Z1" i="4"/>
  <c r="AA1" i="4"/>
  <c r="AB1" i="4"/>
  <c r="AC1" i="4"/>
  <c r="AD1" i="4"/>
  <c r="AE1" i="4"/>
  <c r="B1" i="4"/>
  <c r="G7" i="5"/>
  <c r="B29" i="5"/>
  <c r="B21" i="5"/>
  <c r="B13" i="5"/>
  <c r="F5" i="5"/>
  <c r="H5" i="5"/>
  <c r="G32" i="5"/>
  <c r="G28" i="5"/>
  <c r="G24" i="5"/>
  <c r="G20" i="5"/>
  <c r="G16" i="5"/>
  <c r="G12" i="5"/>
  <c r="G6" i="5"/>
  <c r="B34" i="5"/>
  <c r="B26" i="5"/>
  <c r="B18" i="5"/>
  <c r="B10" i="5"/>
  <c r="F35" i="5"/>
  <c r="H35" i="5"/>
  <c r="F31" i="5"/>
  <c r="H31" i="5"/>
  <c r="F27" i="5"/>
  <c r="F23" i="5"/>
  <c r="H23" i="5"/>
  <c r="F21" i="5"/>
  <c r="H21" i="5"/>
  <c r="F19" i="5"/>
  <c r="F17" i="5"/>
  <c r="H17" i="5"/>
  <c r="F15" i="5"/>
  <c r="H15" i="5"/>
  <c r="F13" i="5"/>
  <c r="H13" i="5"/>
  <c r="F11" i="5"/>
  <c r="F7" i="5"/>
  <c r="H7" i="5"/>
  <c r="B5" i="5"/>
  <c r="B32" i="5"/>
  <c r="B28" i="5"/>
  <c r="B24" i="5"/>
  <c r="B20" i="5"/>
  <c r="B16" i="5"/>
  <c r="B12" i="5"/>
  <c r="B8" i="5"/>
  <c r="G5" i="5"/>
  <c r="F34" i="5"/>
  <c r="H34" i="5"/>
  <c r="G34" i="5"/>
  <c r="I34" i="5"/>
  <c r="F32" i="5"/>
  <c r="H32" i="5"/>
  <c r="F30" i="5"/>
  <c r="H30" i="5"/>
  <c r="F28" i="5"/>
  <c r="H28" i="5"/>
  <c r="F26" i="5"/>
  <c r="H26" i="5"/>
  <c r="F24" i="5"/>
  <c r="H24" i="5"/>
  <c r="I24" i="5"/>
  <c r="F22" i="5"/>
  <c r="H22" i="5"/>
  <c r="F20" i="5"/>
  <c r="F18" i="5"/>
  <c r="H18" i="5"/>
  <c r="F16" i="5"/>
  <c r="F14" i="5"/>
  <c r="H14" i="5"/>
  <c r="F12" i="5"/>
  <c r="F10" i="5"/>
  <c r="H10" i="5"/>
  <c r="F8" i="5"/>
  <c r="F6" i="5"/>
  <c r="H6" i="5"/>
  <c r="B33" i="5"/>
  <c r="B25" i="5"/>
  <c r="B17" i="5"/>
  <c r="B9" i="5"/>
  <c r="G30" i="5"/>
  <c r="G26" i="5"/>
  <c r="G22" i="5"/>
  <c r="G18" i="5"/>
  <c r="G14" i="5"/>
  <c r="G10" i="5"/>
  <c r="G8" i="5"/>
  <c r="B30" i="5"/>
  <c r="B22" i="5"/>
  <c r="B14" i="5"/>
  <c r="B6" i="5"/>
  <c r="F33" i="5"/>
  <c r="H33" i="5"/>
  <c r="F29" i="5"/>
  <c r="H29" i="5"/>
  <c r="F25" i="5"/>
  <c r="H25" i="5"/>
  <c r="F9" i="5"/>
  <c r="H9" i="5"/>
  <c r="B35" i="5"/>
  <c r="B31" i="5"/>
  <c r="B27" i="5"/>
  <c r="B23" i="5"/>
  <c r="B19" i="5"/>
  <c r="B15" i="5"/>
  <c r="B11" i="5"/>
  <c r="B7" i="5"/>
  <c r="G35" i="5"/>
  <c r="G33" i="5"/>
  <c r="G31" i="5"/>
  <c r="G29" i="5"/>
  <c r="G27" i="5"/>
  <c r="G25" i="5"/>
  <c r="G23" i="5"/>
  <c r="G21" i="5"/>
  <c r="G19" i="5"/>
  <c r="G17" i="5"/>
  <c r="G15" i="5"/>
  <c r="G13" i="5"/>
  <c r="G11" i="5"/>
  <c r="G9" i="5"/>
  <c r="H12" i="5"/>
  <c r="I12" i="5"/>
  <c r="H20" i="5"/>
  <c r="I18" i="5"/>
  <c r="I33" i="5"/>
  <c r="I10" i="5"/>
  <c r="I13" i="5"/>
  <c r="I21" i="5"/>
  <c r="I29" i="5"/>
  <c r="I7" i="5"/>
  <c r="I5" i="5"/>
  <c r="I26" i="5"/>
  <c r="I20" i="5"/>
  <c r="I22" i="5"/>
  <c r="I6" i="5"/>
  <c r="I9" i="5"/>
  <c r="I32" i="5"/>
  <c r="H16" i="5"/>
  <c r="I16" i="5"/>
  <c r="H27" i="5"/>
  <c r="I27" i="5"/>
  <c r="I31" i="5"/>
  <c r="I14" i="5"/>
  <c r="I35" i="5"/>
  <c r="H8" i="5"/>
  <c r="I8" i="5"/>
  <c r="H11" i="5"/>
  <c r="I11" i="5"/>
  <c r="H19" i="5"/>
  <c r="I19" i="5"/>
  <c r="I25" i="5"/>
  <c r="I17" i="5"/>
  <c r="I30" i="5"/>
  <c r="I28" i="5"/>
  <c r="G36" i="5"/>
  <c r="I15" i="5"/>
  <c r="I23" i="5"/>
  <c r="I36" i="5"/>
</calcChain>
</file>

<file path=xl/sharedStrings.xml><?xml version="1.0" encoding="utf-8"?>
<sst xmlns="http://schemas.openxmlformats.org/spreadsheetml/2006/main" count="891" uniqueCount="167">
  <si>
    <t xml:space="preserve">                                                                                </t>
  </si>
  <si>
    <t xml:space="preserve">Run :     1  Seq   1  Rec   1  File L3A:980047  Date  2-JAN-2014 06:42:23.98    </t>
  </si>
  <si>
    <t xml:space="preserve">Mode: MW CENTR_PHI  Npts     1  Mon1[  DB]=  110000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</si>
  <si>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</si>
  <si>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</si>
  <si>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 -45.000  PHI= -90.200 DSRD=  12.500     </t>
  </si>
  <si>
    <t xml:space="preserve">Drv : XPOS=-169.396 YPOS= -15.890 ZPOS=  25.355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</si>
  <si>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</si>
  <si>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</si>
  <si>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</si>
  <si>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</si>
  <si>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</si>
  <si>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L3A:980047  Date  2-JAN-2014 06:51:16.65    </t>
  </si>
  <si>
    <t xml:space="preserve">Drv : XPOS=-169.614 YPOS= -15.970 ZPOS=  14.785 DSTD=   0.000                   </t>
  </si>
  <si>
    <t xml:space="preserve">Run :     3  Seq   3  Rec   3  File L3A:980047  Date  2-JAN-2014 07:00:04.39    </t>
  </si>
  <si>
    <t xml:space="preserve">Drv : XPOS=-170.090 YPOS= -15.970 ZPOS=   4.810 DSTD=   0.000                   </t>
  </si>
  <si>
    <t xml:space="preserve">Run :     4  Seq   4  Rec   4  File L3A:980047  Date  2-JAN-2014 07:08:47.65    </t>
  </si>
  <si>
    <t xml:space="preserve">Mode: MW CENTR_PHI  Npts     1  Mon1[  DB]=  110000 *     2  Mon2[CF]=*      1  </t>
  </si>
  <si>
    <t xml:space="preserve">Drv : XPOS=-168.801 YPOS= -15.970 ZPOS=  -5.115 DSTD=   0.000                   </t>
  </si>
  <si>
    <t xml:space="preserve">Run :     5  Seq   5  Rec   5  File L3A:980047  Date  2-JAN-2014 07:26:17.81    </t>
  </si>
  <si>
    <t xml:space="preserve">Drv : XPOS=-167.675 YPOS= -16.185 ZPOS= -15.825 DSTD=   0.000                   </t>
  </si>
  <si>
    <t xml:space="preserve">Run :     6  Seq   6  Rec   6  File L3A:980047  Date  2-JAN-2014 07:35:06.14    </t>
  </si>
  <si>
    <t xml:space="preserve">Drv : XPOS=-168.930 YPOS= -16.315 ZPOS= -24.940 DSTD=   0.000                   </t>
  </si>
  <si>
    <t xml:space="preserve">Run :     7  Seq   7  Rec   7  File L3A:980047  Date  2-JAN-2014 07:52:24.95    </t>
  </si>
  <si>
    <t xml:space="preserve">Mode: MW CENTR_PHI  Npts     1  Mon1[  DB]=  110000 *     3  Mon2[CF]=*      1  </t>
  </si>
  <si>
    <t xml:space="preserve">Drv : XPOS=-169.541 YPOS= -16.315 ZPOS= -34.530 DSTD=   0.000                   </t>
  </si>
  <si>
    <t xml:space="preserve">Run :     8  Seq   8  Rec   8  File L3A:980047  Date  2-JAN-2014 08:18:24.34    </t>
  </si>
  <si>
    <t xml:space="preserve">Drv : XPOS=-168.719 YPOS= -16.320 ZPOS= -43.540 DSTD=   0.000                   </t>
  </si>
  <si>
    <t xml:space="preserve">Run :     9  Seq   9  Rec   9  File L3A:980047  Date  2-JAN-2014 08:35:51.77    </t>
  </si>
  <si>
    <t xml:space="preserve">Drv : XPOS=-167.726 YPOS= -16.395 ZPOS= -54.300 DSTD=   0.000                   </t>
  </si>
  <si>
    <t xml:space="preserve">Run :    10  Seq  10  Rec  10  File L3A:980047  Date  2-JAN-2014 08:44:37.73    </t>
  </si>
  <si>
    <t xml:space="preserve">Drv : XPOS=-167.820 YPOS= -16.535 ZPOS= -65.115 DSTD=   0.000                   </t>
  </si>
  <si>
    <t xml:space="preserve">Run :    11  Seq  11  Rec  11  File L3A:980047  Date  2-JAN-2014 08:53:23.81    </t>
  </si>
  <si>
    <t xml:space="preserve">Drv : XPOS=-168.613 YPOS= -16.900 ZPOS= -76.670 DSTD=   0.000                   </t>
  </si>
  <si>
    <t xml:space="preserve">Run :    12  Seq  12  Rec  22  File L3A:980047  Date  2-JAN-2014 09:02:13.62    </t>
  </si>
  <si>
    <t xml:space="preserve">Drv : XPOS=-166.263 YPOS= -16.900 ZPOS= -76.670 DSTD=   0.000                   </t>
  </si>
  <si>
    <t xml:space="preserve">Run :    13  Seq  13  Rec  21  File L3A:980047  Date  2-JAN-2014 09:11:02.98    </t>
  </si>
  <si>
    <t xml:space="preserve">Drv : XPOS=-165.470 YPOS= -16.535 ZPOS= -65.115 DSTD=   0.000                   </t>
  </si>
  <si>
    <t xml:space="preserve">Run :    14  Seq  14  Rec  20  File L3A:980047  Date  2-JAN-2014 09:19:55.42    </t>
  </si>
  <si>
    <t xml:space="preserve">Drv : XPOS=-165.376 YPOS= -16.395 ZPOS= -54.300 DSTD=   0.000                   </t>
  </si>
  <si>
    <t xml:space="preserve">Run :    15  Seq  15  Rec  19  File L3A:980047  Date  2-JAN-2014 09:28:48.23    </t>
  </si>
  <si>
    <t xml:space="preserve">Drv : XPOS=-166.369 YPOS= -16.320 ZPOS= -43.540 DSTD=   0.000                   </t>
  </si>
  <si>
    <t xml:space="preserve">Run :    16  Seq  16  Rec  18  File L3A:980047  Date  2-JAN-2014 09:46:18.08    </t>
  </si>
  <si>
    <t xml:space="preserve">Drv : XPOS=-167.191 YPOS= -16.315 ZPOS= -34.530 DSTD=   0.000                   </t>
  </si>
  <si>
    <t xml:space="preserve">Run :    17  Seq  17  Rec  17  File L3A:980047  Date  2-JAN-2014 10:12:22.12    </t>
  </si>
  <si>
    <t xml:space="preserve">Drv : XPOS=-166.580 YPOS= -16.315 ZPOS= -24.940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</si>
  <si>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</si>
  <si>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</si>
  <si>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</si>
  <si>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</si>
  <si>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</si>
  <si>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</si>
  <si>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</si>
  <si>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</si>
  <si>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</si>
  <si>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</si>
  <si>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</si>
  <si>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</si>
  <si>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</si>
  <si>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</si>
  <si>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</si>
  <si>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</si>
  <si>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</si>
  <si>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</si>
  <si>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</si>
  <si>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</si>
  <si>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</si>
  <si>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</si>
  <si>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</si>
  <si>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</si>
  <si>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</si>
  <si>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</si>
  <si>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</si>
  <si>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</si>
  <si>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</si>
  <si>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</si>
  <si>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</si>
  <si>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</si>
  <si>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</si>
  <si>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</si>
  <si>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</si>
  <si>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</si>
  <si>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</si>
  <si>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</si>
  <si>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</si>
  <si>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</si>
  <si>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</si>
  <si>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</si>
  <si>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</si>
  <si>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</si>
  <si>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 xml:space="preserve">Run :    18  Seq  18  Rec  16  File L3A:980047  Date  2-JAN-2014 10:30:00.49    </t>
  </si>
  <si>
    <t xml:space="preserve">Drv : XPOS=-165.325 YPOS= -16.185 ZPOS= -15.825 DSTD=   0.000                   </t>
  </si>
  <si>
    <t xml:space="preserve">Run :    19  Seq  19  Rec  15  File L3A:980047  Date  2-JAN-2014 10:38:57.03    </t>
  </si>
  <si>
    <t xml:space="preserve">Drv : XPOS=-166.451 YPOS= -15.970 ZPOS=  -5.115 DSTD=   0.000                   </t>
  </si>
  <si>
    <t xml:space="preserve">Run :    20  Seq  20  Rec  14  File L3A:980047  Date  2-JAN-2014 10:47:48.87    </t>
  </si>
  <si>
    <t xml:space="preserve">Drv : XPOS=-167.740 YPOS= -15.970 ZPOS=   4.810 DSTD=   0.000                   </t>
  </si>
  <si>
    <t xml:space="preserve">Run :    21  Seq  21  Rec  13  File L3A:980047  Date  2-JAN-2014 10:56:44.26    </t>
  </si>
  <si>
    <t xml:space="preserve">Drv : XPOS=-167.264 YPOS= -15.970 ZPOS=  14.785 DSTD=   0.000                   </t>
  </si>
  <si>
    <t xml:space="preserve">Run :    22  Seq  22  Rec  12  File L3A:980047  Date  2-JAN-2014 11:05:39.32    </t>
  </si>
  <si>
    <t xml:space="preserve">Drv : XPOS=-167.046 YPOS= -15.890 ZPOS=  25.355 DSTD=   0.000                   </t>
  </si>
  <si>
    <t xml:space="preserve">Run :    23  Seq  23  Rec  23  File L3A:980047  Date  2-JAN-2014 11:14:38.62    </t>
  </si>
  <si>
    <t xml:space="preserve">Drv : XPOS=-169.241 YPOS= -16.315 ZPOS= -34.530 DSTD=   0.000                   </t>
  </si>
  <si>
    <t xml:space="preserve">Lambda = </t>
  </si>
  <si>
    <t>A</t>
  </si>
  <si>
    <t xml:space="preserve">PHI0 = </t>
  </si>
  <si>
    <t>deg.</t>
  </si>
  <si>
    <t>Tooth</t>
  </si>
  <si>
    <t>Depth (mm)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</si>
  <si>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PHI</t>
    </r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</si>
  <si>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</si>
  <si>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</si>
  <si>
    <t xml:space="preserve">Run :    24  Seq  24  Rec  24  File L3A:980047  Date  2-JAN-2014 11:41:11.02    </t>
  </si>
  <si>
    <t xml:space="preserve">Drv : XPOS=-168.941 YPOS= -16.315 ZPOS= -34.530 DSTD=   0.000                   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</si>
  <si>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</si>
  <si>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</si>
  <si>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</si>
  <si>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</si>
  <si>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</si>
  <si>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</si>
  <si>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</si>
  <si>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</si>
  <si>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</si>
  <si>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</si>
  <si>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</si>
  <si>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</si>
  <si>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</si>
  <si>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</si>
  <si>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</si>
  <si>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</si>
  <si>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</si>
  <si>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</si>
  <si>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</si>
  <si>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</si>
  <si>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</si>
  <si>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</si>
  <si>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</si>
  <si>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</si>
  <si>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</si>
  <si>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</si>
  <si>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</si>
  <si>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</si>
  <si>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</si>
  <si>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</si>
  <si>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</si>
  <si>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</si>
  <si>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</si>
  <si>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</si>
  <si>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</si>
  <si>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</si>
  <si>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 xml:space="preserve">Run :    25  Seq   1  Rec  25  File L3A:980047  Date  2-JAN-2014 12:40:45.17    </t>
  </si>
  <si>
    <t xml:space="preserve">Mode: MW CENTR_PHI  Npts     1  Mon1[  DB]=  130000 *     3  Mon2[CF]=*      1  </t>
  </si>
  <si>
    <t xml:space="preserve">Drv : XPOS=-168.641 YPOS= -16.315 ZPOS= -34.530 DSTD=   0.000                   </t>
  </si>
  <si>
    <t>Run 25</t>
  </si>
  <si>
    <t xml:space="preserve">Run :    26  Seq   2  Rec  26  File L3A:980047  Date  2-JAN-2014 13:13:12.39    </t>
  </si>
  <si>
    <t xml:space="preserve">Drv : XPOS=-168.341 YPOS= -16.315 ZPOS= -34.530 DSTD=   0.000                   </t>
  </si>
  <si>
    <t xml:space="preserve">Run :    27  Seq   3  Rec  27  File L3A:980047  Date  2-JAN-2014 13:45:05.70    </t>
  </si>
  <si>
    <t xml:space="preserve">Drv : XPOS=-168.041 YPOS= -16.315 ZPOS= -34.530 DSTD=   0.000                   </t>
  </si>
  <si>
    <t>Run 26</t>
  </si>
  <si>
    <t>****</t>
  </si>
  <si>
    <t>Run 27</t>
  </si>
  <si>
    <t xml:space="preserve">Run :    28  Seq   4  Rec  28  File L3A:980047  Date  2-JAN-2014 14:16:58.02    </t>
  </si>
  <si>
    <t xml:space="preserve">Drv : XPOS=-167.741 YPOS= -16.315 ZPOS= -34.530 DSTD=   0.000                   </t>
  </si>
  <si>
    <t xml:space="preserve">Run :    29  Seq   5  Rec  29  File L3A:980047  Date  2-JAN-2014 14:48:51.02    </t>
  </si>
  <si>
    <t xml:space="preserve">Drv : XPOS=-167.441 YPOS= -16.315 ZPOS= -34.530 DSTD=   0.000                   </t>
  </si>
  <si>
    <t xml:space="preserve">Run :    30  Seq   6  Rec   9  File L3A:980047  Date  2-JAN-2014 15:20:44.86    </t>
  </si>
  <si>
    <t xml:space="preserve">Run :    31  Seq   7  Rec  15  File L3A:980047  Date  2-JAN-2014 15:52:36.57    </t>
  </si>
  <si>
    <t xml:space="preserve">Run :    32  Seq   8  Rec  16  File L3A:980047  Date  2-JAN-2014 16:24:34.22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</si>
</sst>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\ hh:mm:ss"/>
    <numFmt numFmtId="165" formatCode="0.00000"/>
    <numFmt numFmtId="166" formatCode="0.000"/>
    <numFmt numFmtId="167" formatCode="0.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Symbol"/>
      <family val="1"/>
      <charset val="2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6" fillId="33" borderId="0" xfId="0" applyFont="1" applyFill="1" applyAlignment="1">
      <alignment horizontal="center"/>
    </xf>
    <xf numFmtId="0" fontId="0" fillId="34" borderId="0" xfId="0" applyFill="1" applyAlignment="1">
      <alignment horizontal="center"/>
    </xf>
    <xf numFmtId="165" fontId="0" fillId="34" borderId="0" xfId="0" applyNumberFormat="1" applyFill="1" applyAlignment="1">
      <alignment horizontal="center"/>
    </xf>
    <xf numFmtId="0" fontId="0" fillId="35" borderId="0" xfId="0" applyFill="1" applyAlignment="1">
      <alignment horizontal="center"/>
    </xf>
    <xf numFmtId="165" fontId="0" fillId="35" borderId="0" xfId="0" applyNumberFormat="1" applyFill="1" applyAlignment="1">
      <alignment horizontal="center"/>
    </xf>
    <xf numFmtId="166" fontId="0" fillId="0" borderId="0" xfId="0" applyNumberFormat="1"/>
    <xf numFmtId="165" fontId="0" fillId="0" borderId="0" xfId="0" applyNumberFormat="1"/>
    <xf numFmtId="1" fontId="0" fillId="0" borderId="0" xfId="0" applyNumberFormat="1"/>
    <xf numFmtId="0" fontId="19" fillId="0" borderId="0" xfId="0" applyFont="1" applyAlignment="1">
      <alignment horizontal="center"/>
    </xf>
    <xf numFmtId="167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'980047'!$E$19:$E$50</c:f>
              <c:numCache>
                <c:formatCode>General</c:formatCode>
                <c:ptCount val="32"/>
                <c:pt idx="0">
                  <c:v>41.0</c:v>
                </c:pt>
                <c:pt idx="1">
                  <c:v>37.0</c:v>
                </c:pt>
                <c:pt idx="2">
                  <c:v>45.0</c:v>
                </c:pt>
                <c:pt idx="3">
                  <c:v>52.0</c:v>
                </c:pt>
                <c:pt idx="4">
                  <c:v>43.0</c:v>
                </c:pt>
                <c:pt idx="5">
                  <c:v>54.0</c:v>
                </c:pt>
                <c:pt idx="6">
                  <c:v>66.0</c:v>
                </c:pt>
                <c:pt idx="7">
                  <c:v>59.0</c:v>
                </c:pt>
                <c:pt idx="8">
                  <c:v>73.0</c:v>
                </c:pt>
                <c:pt idx="9">
                  <c:v>113.0</c:v>
                </c:pt>
                <c:pt idx="10">
                  <c:v>109.0</c:v>
                </c:pt>
                <c:pt idx="11">
                  <c:v>120.0</c:v>
                </c:pt>
                <c:pt idx="12">
                  <c:v>164.0</c:v>
                </c:pt>
                <c:pt idx="13">
                  <c:v>198.0</c:v>
                </c:pt>
                <c:pt idx="14">
                  <c:v>231.0</c:v>
                </c:pt>
                <c:pt idx="15">
                  <c:v>211.0</c:v>
                </c:pt>
                <c:pt idx="16">
                  <c:v>215.0</c:v>
                </c:pt>
                <c:pt idx="17">
                  <c:v>182.0</c:v>
                </c:pt>
                <c:pt idx="18">
                  <c:v>153.0</c:v>
                </c:pt>
                <c:pt idx="19">
                  <c:v>109.0</c:v>
                </c:pt>
                <c:pt idx="20">
                  <c:v>85.0</c:v>
                </c:pt>
                <c:pt idx="21">
                  <c:v>77.0</c:v>
                </c:pt>
                <c:pt idx="22">
                  <c:v>68.0</c:v>
                </c:pt>
                <c:pt idx="23">
                  <c:v>75.0</c:v>
                </c:pt>
                <c:pt idx="24">
                  <c:v>66.0</c:v>
                </c:pt>
                <c:pt idx="25">
                  <c:v>65.0</c:v>
                </c:pt>
                <c:pt idx="26">
                  <c:v>54.0</c:v>
                </c:pt>
                <c:pt idx="27">
                  <c:v>54.0</c:v>
                </c:pt>
                <c:pt idx="28">
                  <c:v>58.0</c:v>
                </c:pt>
                <c:pt idx="29">
                  <c:v>50.0</c:v>
                </c:pt>
                <c:pt idx="30">
                  <c:v>56.0</c:v>
                </c:pt>
                <c:pt idx="31">
                  <c:v>60.0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'980047'!$F$19:$F$50</c:f>
              <c:numCache>
                <c:formatCode>0</c:formatCode>
                <c:ptCount val="32"/>
                <c:pt idx="0">
                  <c:v>44.75908420166634</c:v>
                </c:pt>
                <c:pt idx="1">
                  <c:v>45.2316623616201</c:v>
                </c:pt>
                <c:pt idx="2">
                  <c:v>45.78385967667343</c:v>
                </c:pt>
                <c:pt idx="3">
                  <c:v>46.46914715016023</c:v>
                </c:pt>
                <c:pt idx="4">
                  <c:v>47.52112205751051</c:v>
                </c:pt>
                <c:pt idx="5">
                  <c:v>49.26273766015826</c:v>
                </c:pt>
                <c:pt idx="6">
                  <c:v>52.70795544639933</c:v>
                </c:pt>
                <c:pt idx="7">
                  <c:v>59.27929102238704</c:v>
                </c:pt>
                <c:pt idx="8">
                  <c:v>70.68907585554911</c:v>
                </c:pt>
                <c:pt idx="9">
                  <c:v>88.40082950170767</c:v>
                </c:pt>
                <c:pt idx="10">
                  <c:v>111.8315576004993</c:v>
                </c:pt>
                <c:pt idx="11">
                  <c:v>141.6561863512747</c:v>
                </c:pt>
                <c:pt idx="12">
                  <c:v>172.6051404336207</c:v>
                </c:pt>
                <c:pt idx="13">
                  <c:v>197.7755687223911</c:v>
                </c:pt>
                <c:pt idx="14">
                  <c:v>214.1257382569663</c:v>
                </c:pt>
                <c:pt idx="15">
                  <c:v>215.536618430834</c:v>
                </c:pt>
                <c:pt idx="16">
                  <c:v>201.54947485394</c:v>
                </c:pt>
                <c:pt idx="17">
                  <c:v>176.3605331617411</c:v>
                </c:pt>
                <c:pt idx="18">
                  <c:v>148.5543060194505</c:v>
                </c:pt>
                <c:pt idx="19">
                  <c:v>119.7290553714248</c:v>
                </c:pt>
                <c:pt idx="20">
                  <c:v>95.45248181490732</c:v>
                </c:pt>
                <c:pt idx="21">
                  <c:v>78.17803798757363</c:v>
                </c:pt>
                <c:pt idx="22">
                  <c:v>66.93691572661425</c:v>
                </c:pt>
                <c:pt idx="23">
                  <c:v>61.03190983482018</c:v>
                </c:pt>
                <c:pt idx="24">
                  <c:v>58.44161524127833</c:v>
                </c:pt>
                <c:pt idx="25">
                  <c:v>57.43380419781402</c:v>
                </c:pt>
                <c:pt idx="26">
                  <c:v>57.22765730664049</c:v>
                </c:pt>
                <c:pt idx="27">
                  <c:v>57.46087084122738</c:v>
                </c:pt>
                <c:pt idx="28">
                  <c:v>57.81616974651372</c:v>
                </c:pt>
                <c:pt idx="29">
                  <c:v>58.27914991532195</c:v>
                </c:pt>
                <c:pt idx="30">
                  <c:v>58.73416197111061</c:v>
                </c:pt>
                <c:pt idx="31">
                  <c:v>59.17803027582781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029368"/>
        <c:axId val="-2057535448"/>
      </c:scatterChart>
      <c:valAx>
        <c:axId val="2132029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57535448"/>
        <c:crosses val="autoZero"/>
        <c:crossBetween val="midCat"/>
      </c:valAx>
      <c:valAx>
        <c:axId val="-2057535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029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'980047'!$E$469:$E$500</c:f>
              <c:numCache>
                <c:formatCode>General</c:formatCode>
                <c:ptCount val="32"/>
                <c:pt idx="0">
                  <c:v>28.0</c:v>
                </c:pt>
                <c:pt idx="1">
                  <c:v>39.0</c:v>
                </c:pt>
                <c:pt idx="2">
                  <c:v>51.0</c:v>
                </c:pt>
                <c:pt idx="3">
                  <c:v>49.0</c:v>
                </c:pt>
                <c:pt idx="4">
                  <c:v>52.0</c:v>
                </c:pt>
                <c:pt idx="5">
                  <c:v>46.0</c:v>
                </c:pt>
                <c:pt idx="6">
                  <c:v>57.0</c:v>
                </c:pt>
                <c:pt idx="7">
                  <c:v>67.0</c:v>
                </c:pt>
                <c:pt idx="8">
                  <c:v>96.0</c:v>
                </c:pt>
                <c:pt idx="9">
                  <c:v>124.0</c:v>
                </c:pt>
                <c:pt idx="10">
                  <c:v>111.0</c:v>
                </c:pt>
                <c:pt idx="11">
                  <c:v>132.0</c:v>
                </c:pt>
                <c:pt idx="12">
                  <c:v>156.0</c:v>
                </c:pt>
                <c:pt idx="13">
                  <c:v>226.0</c:v>
                </c:pt>
                <c:pt idx="14">
                  <c:v>259.0</c:v>
                </c:pt>
                <c:pt idx="15">
                  <c:v>244.0</c:v>
                </c:pt>
                <c:pt idx="16">
                  <c:v>276.0</c:v>
                </c:pt>
                <c:pt idx="17">
                  <c:v>201.0</c:v>
                </c:pt>
                <c:pt idx="18">
                  <c:v>164.0</c:v>
                </c:pt>
                <c:pt idx="19">
                  <c:v>95.0</c:v>
                </c:pt>
                <c:pt idx="20">
                  <c:v>81.0</c:v>
                </c:pt>
                <c:pt idx="21">
                  <c:v>65.0</c:v>
                </c:pt>
                <c:pt idx="22">
                  <c:v>73.0</c:v>
                </c:pt>
                <c:pt idx="23">
                  <c:v>60.0</c:v>
                </c:pt>
                <c:pt idx="24">
                  <c:v>67.0</c:v>
                </c:pt>
                <c:pt idx="25">
                  <c:v>79.0</c:v>
                </c:pt>
                <c:pt idx="26">
                  <c:v>62.0</c:v>
                </c:pt>
                <c:pt idx="27">
                  <c:v>70.0</c:v>
                </c:pt>
                <c:pt idx="28">
                  <c:v>57.0</c:v>
                </c:pt>
                <c:pt idx="29">
                  <c:v>58.0</c:v>
                </c:pt>
                <c:pt idx="30">
                  <c:v>58.0</c:v>
                </c:pt>
                <c:pt idx="31">
                  <c:v>55.0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'980047'!$F$469:$F$500</c:f>
              <c:numCache>
                <c:formatCode>0</c:formatCode>
                <c:ptCount val="32"/>
                <c:pt idx="0">
                  <c:v>44.01019360066097</c:v>
                </c:pt>
                <c:pt idx="1">
                  <c:v>44.62967722694129</c:v>
                </c:pt>
                <c:pt idx="2">
                  <c:v>45.29884218200046</c:v>
                </c:pt>
                <c:pt idx="3">
                  <c:v>46.00656381176327</c:v>
                </c:pt>
                <c:pt idx="4">
                  <c:v>46.89260097525521</c:v>
                </c:pt>
                <c:pt idx="5">
                  <c:v>48.18338450282422</c:v>
                </c:pt>
                <c:pt idx="6">
                  <c:v>50.74056730958956</c:v>
                </c:pt>
                <c:pt idx="7">
                  <c:v>56.09053807853447</c:v>
                </c:pt>
                <c:pt idx="8">
                  <c:v>66.61065975588118</c:v>
                </c:pt>
                <c:pt idx="9">
                  <c:v>85.05327959582561</c:v>
                </c:pt>
                <c:pt idx="10">
                  <c:v>112.1147993124792</c:v>
                </c:pt>
                <c:pt idx="11">
                  <c:v>149.5950024631079</c:v>
                </c:pt>
                <c:pt idx="12">
                  <c:v>191.0142208245244</c:v>
                </c:pt>
                <c:pt idx="13">
                  <c:v>225.9145964618696</c:v>
                </c:pt>
                <c:pt idx="14">
                  <c:v>248.4671236012228</c:v>
                </c:pt>
                <c:pt idx="15">
                  <c:v>248.9639430281671</c:v>
                </c:pt>
                <c:pt idx="16">
                  <c:v>227.1835295529715</c:v>
                </c:pt>
                <c:pt idx="17">
                  <c:v>190.8584371153815</c:v>
                </c:pt>
                <c:pt idx="18">
                  <c:v>153.5122212468743</c:v>
                </c:pt>
                <c:pt idx="19">
                  <c:v>117.9875623640501</c:v>
                </c:pt>
                <c:pt idx="20">
                  <c:v>91.17958371290651</c:v>
                </c:pt>
                <c:pt idx="21">
                  <c:v>74.50900701935859</c:v>
                </c:pt>
                <c:pt idx="22">
                  <c:v>65.34584246116421</c:v>
                </c:pt>
                <c:pt idx="23">
                  <c:v>61.51592429035546</c:v>
                </c:pt>
                <c:pt idx="24">
                  <c:v>60.35929259221159</c:v>
                </c:pt>
                <c:pt idx="25">
                  <c:v>60.2662759361948</c:v>
                </c:pt>
                <c:pt idx="26">
                  <c:v>60.65181428051378</c:v>
                </c:pt>
                <c:pt idx="27">
                  <c:v>61.25192092219037</c:v>
                </c:pt>
                <c:pt idx="28">
                  <c:v>61.8270452021442</c:v>
                </c:pt>
                <c:pt idx="29">
                  <c:v>62.49378159695944</c:v>
                </c:pt>
                <c:pt idx="30">
                  <c:v>63.12484291307724</c:v>
                </c:pt>
                <c:pt idx="31">
                  <c:v>63.73404029419235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8154488"/>
        <c:axId val="-2057584232"/>
      </c:scatterChart>
      <c:valAx>
        <c:axId val="-2058154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57584232"/>
        <c:crosses val="autoZero"/>
        <c:crossBetween val="midCat"/>
      </c:valAx>
      <c:valAx>
        <c:axId val="-2057584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581544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'980047'!$E$519:$E$550</c:f>
              <c:numCache>
                <c:formatCode>General</c:formatCode>
                <c:ptCount val="32"/>
                <c:pt idx="0">
                  <c:v>42.0</c:v>
                </c:pt>
                <c:pt idx="1">
                  <c:v>33.0</c:v>
                </c:pt>
                <c:pt idx="2">
                  <c:v>48.0</c:v>
                </c:pt>
                <c:pt idx="3">
                  <c:v>51.0</c:v>
                </c:pt>
                <c:pt idx="4">
                  <c:v>38.0</c:v>
                </c:pt>
                <c:pt idx="5">
                  <c:v>52.0</c:v>
                </c:pt>
                <c:pt idx="6">
                  <c:v>55.0</c:v>
                </c:pt>
                <c:pt idx="7">
                  <c:v>61.0</c:v>
                </c:pt>
                <c:pt idx="8">
                  <c:v>63.0</c:v>
                </c:pt>
                <c:pt idx="9">
                  <c:v>96.0</c:v>
                </c:pt>
                <c:pt idx="10">
                  <c:v>110.0</c:v>
                </c:pt>
                <c:pt idx="11">
                  <c:v>131.0</c:v>
                </c:pt>
                <c:pt idx="12">
                  <c:v>176.0</c:v>
                </c:pt>
                <c:pt idx="13">
                  <c:v>201.0</c:v>
                </c:pt>
                <c:pt idx="14">
                  <c:v>211.0</c:v>
                </c:pt>
                <c:pt idx="15">
                  <c:v>243.0</c:v>
                </c:pt>
                <c:pt idx="16">
                  <c:v>214.0</c:v>
                </c:pt>
                <c:pt idx="17">
                  <c:v>207.0</c:v>
                </c:pt>
                <c:pt idx="18">
                  <c:v>146.0</c:v>
                </c:pt>
                <c:pt idx="19">
                  <c:v>106.0</c:v>
                </c:pt>
                <c:pt idx="20">
                  <c:v>90.0</c:v>
                </c:pt>
                <c:pt idx="21">
                  <c:v>77.0</c:v>
                </c:pt>
                <c:pt idx="22">
                  <c:v>66.0</c:v>
                </c:pt>
                <c:pt idx="23">
                  <c:v>52.0</c:v>
                </c:pt>
                <c:pt idx="24">
                  <c:v>68.0</c:v>
                </c:pt>
                <c:pt idx="25">
                  <c:v>58.0</c:v>
                </c:pt>
                <c:pt idx="26">
                  <c:v>53.0</c:v>
                </c:pt>
                <c:pt idx="27">
                  <c:v>56.0</c:v>
                </c:pt>
                <c:pt idx="28">
                  <c:v>50.0</c:v>
                </c:pt>
                <c:pt idx="29">
                  <c:v>64.0</c:v>
                </c:pt>
                <c:pt idx="30">
                  <c:v>45.0</c:v>
                </c:pt>
                <c:pt idx="31">
                  <c:v>58.0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'980047'!$F$519:$F$550</c:f>
              <c:numCache>
                <c:formatCode>0</c:formatCode>
                <c:ptCount val="32"/>
                <c:pt idx="0">
                  <c:v>42.6225290902849</c:v>
                </c:pt>
                <c:pt idx="1">
                  <c:v>43.05639627953724</c:v>
                </c:pt>
                <c:pt idx="2">
                  <c:v>43.5489747712889</c:v>
                </c:pt>
                <c:pt idx="3">
                  <c:v>44.13363376542734</c:v>
                </c:pt>
                <c:pt idx="4">
                  <c:v>45.00223402873619</c:v>
                </c:pt>
                <c:pt idx="5">
                  <c:v>46.4478929141935</c:v>
                </c:pt>
                <c:pt idx="6">
                  <c:v>49.41606707200663</c:v>
                </c:pt>
                <c:pt idx="7">
                  <c:v>55.3809221753814</c:v>
                </c:pt>
                <c:pt idx="8">
                  <c:v>66.30986111093314</c:v>
                </c:pt>
                <c:pt idx="9">
                  <c:v>84.13364379318733</c:v>
                </c:pt>
                <c:pt idx="10">
                  <c:v>108.7361782190326</c:v>
                </c:pt>
                <c:pt idx="11">
                  <c:v>141.2286432611434</c:v>
                </c:pt>
                <c:pt idx="12">
                  <c:v>176.0433150551142</c:v>
                </c:pt>
                <c:pt idx="13">
                  <c:v>205.1485906003702</c:v>
                </c:pt>
                <c:pt idx="14">
                  <c:v>224.6638339887324</c:v>
                </c:pt>
                <c:pt idx="15">
                  <c:v>227.040898791954</c:v>
                </c:pt>
                <c:pt idx="16">
                  <c:v>211.4703641601673</c:v>
                </c:pt>
                <c:pt idx="17">
                  <c:v>182.9095072283484</c:v>
                </c:pt>
                <c:pt idx="18">
                  <c:v>151.5119695000487</c:v>
                </c:pt>
                <c:pt idx="19">
                  <c:v>119.4145672183294</c:v>
                </c:pt>
                <c:pt idx="20">
                  <c:v>92.98201577173031</c:v>
                </c:pt>
                <c:pt idx="21">
                  <c:v>74.72917412518304</c:v>
                </c:pt>
                <c:pt idx="22">
                  <c:v>63.29272645627633</c:v>
                </c:pt>
                <c:pt idx="23">
                  <c:v>57.5598439574972</c:v>
                </c:pt>
                <c:pt idx="24">
                  <c:v>55.18358574539837</c:v>
                </c:pt>
                <c:pt idx="25">
                  <c:v>54.33340282944652</c:v>
                </c:pt>
                <c:pt idx="26">
                  <c:v>54.2193278741757</c:v>
                </c:pt>
                <c:pt idx="27">
                  <c:v>54.48316005419011</c:v>
                </c:pt>
                <c:pt idx="28">
                  <c:v>54.83374923800007</c:v>
                </c:pt>
                <c:pt idx="29">
                  <c:v>55.27508072985166</c:v>
                </c:pt>
                <c:pt idx="30">
                  <c:v>55.70336676907745</c:v>
                </c:pt>
                <c:pt idx="31">
                  <c:v>56.119469913856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9019784"/>
        <c:axId val="-2059324296"/>
      </c:scatterChart>
      <c:valAx>
        <c:axId val="-2059019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59324296"/>
        <c:crosses val="autoZero"/>
        <c:crossBetween val="midCat"/>
      </c:valAx>
      <c:valAx>
        <c:axId val="-2059324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59019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'980047'!$E$569:$E$600</c:f>
              <c:numCache>
                <c:formatCode>General</c:formatCode>
                <c:ptCount val="32"/>
                <c:pt idx="0">
                  <c:v>45.0</c:v>
                </c:pt>
                <c:pt idx="1">
                  <c:v>47.0</c:v>
                </c:pt>
                <c:pt idx="2">
                  <c:v>60.0</c:v>
                </c:pt>
                <c:pt idx="3">
                  <c:v>52.0</c:v>
                </c:pt>
                <c:pt idx="4">
                  <c:v>63.0</c:v>
                </c:pt>
                <c:pt idx="5">
                  <c:v>50.0</c:v>
                </c:pt>
                <c:pt idx="6">
                  <c:v>49.0</c:v>
                </c:pt>
                <c:pt idx="7">
                  <c:v>63.0</c:v>
                </c:pt>
                <c:pt idx="8">
                  <c:v>70.0</c:v>
                </c:pt>
                <c:pt idx="9">
                  <c:v>66.0</c:v>
                </c:pt>
                <c:pt idx="10">
                  <c:v>91.0</c:v>
                </c:pt>
                <c:pt idx="11">
                  <c:v>76.0</c:v>
                </c:pt>
                <c:pt idx="12">
                  <c:v>104.0</c:v>
                </c:pt>
                <c:pt idx="13">
                  <c:v>167.0</c:v>
                </c:pt>
                <c:pt idx="14">
                  <c:v>188.0</c:v>
                </c:pt>
                <c:pt idx="15">
                  <c:v>201.0</c:v>
                </c:pt>
                <c:pt idx="16">
                  <c:v>229.0</c:v>
                </c:pt>
                <c:pt idx="17">
                  <c:v>195.0</c:v>
                </c:pt>
                <c:pt idx="18">
                  <c:v>128.0</c:v>
                </c:pt>
                <c:pt idx="19">
                  <c:v>128.0</c:v>
                </c:pt>
                <c:pt idx="20">
                  <c:v>85.0</c:v>
                </c:pt>
                <c:pt idx="21">
                  <c:v>91.0</c:v>
                </c:pt>
                <c:pt idx="22">
                  <c:v>68.0</c:v>
                </c:pt>
                <c:pt idx="23">
                  <c:v>77.0</c:v>
                </c:pt>
                <c:pt idx="24">
                  <c:v>56.0</c:v>
                </c:pt>
                <c:pt idx="25">
                  <c:v>64.0</c:v>
                </c:pt>
                <c:pt idx="26">
                  <c:v>66.0</c:v>
                </c:pt>
                <c:pt idx="27">
                  <c:v>47.0</c:v>
                </c:pt>
                <c:pt idx="28">
                  <c:v>67.0</c:v>
                </c:pt>
                <c:pt idx="29">
                  <c:v>64.0</c:v>
                </c:pt>
                <c:pt idx="30">
                  <c:v>49.0</c:v>
                </c:pt>
                <c:pt idx="31">
                  <c:v>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'980047'!$F$569:$F$600</c:f>
              <c:numCache>
                <c:formatCode>0</c:formatCode>
                <c:ptCount val="32"/>
                <c:pt idx="0">
                  <c:v>53.26818010193942</c:v>
                </c:pt>
                <c:pt idx="1">
                  <c:v>53.56131131717207</c:v>
                </c:pt>
                <c:pt idx="2">
                  <c:v>53.87067730763884</c:v>
                </c:pt>
                <c:pt idx="3">
                  <c:v>54.17265797341695</c:v>
                </c:pt>
                <c:pt idx="4">
                  <c:v>54.47868885079159</c:v>
                </c:pt>
                <c:pt idx="5">
                  <c:v>54.78642736455717</c:v>
                </c:pt>
                <c:pt idx="6">
                  <c:v>55.19619051004946</c:v>
                </c:pt>
                <c:pt idx="7">
                  <c:v>55.93668900671622</c:v>
                </c:pt>
                <c:pt idx="8">
                  <c:v>57.69011164912522</c:v>
                </c:pt>
                <c:pt idx="9">
                  <c:v>62.00695424384417</c:v>
                </c:pt>
                <c:pt idx="10">
                  <c:v>71.09279147814928</c:v>
                </c:pt>
                <c:pt idx="11">
                  <c:v>89.06865846035634</c:v>
                </c:pt>
                <c:pt idx="12">
                  <c:v>117.3135975015073</c:v>
                </c:pt>
                <c:pt idx="13">
                  <c:v>151.2905665584556</c:v>
                </c:pt>
                <c:pt idx="14">
                  <c:v>186.6771320883835</c:v>
                </c:pt>
                <c:pt idx="15">
                  <c:v>209.0351502617613</c:v>
                </c:pt>
                <c:pt idx="16">
                  <c:v>208.5711907545057</c:v>
                </c:pt>
                <c:pt idx="17">
                  <c:v>185.9049089243738</c:v>
                </c:pt>
                <c:pt idx="18">
                  <c:v>153.6833951793302</c:v>
                </c:pt>
                <c:pt idx="19">
                  <c:v>118.766363497877</c:v>
                </c:pt>
                <c:pt idx="20">
                  <c:v>91.14663314496024</c:v>
                </c:pt>
                <c:pt idx="21">
                  <c:v>74.18792858852397</c:v>
                </c:pt>
                <c:pt idx="22">
                  <c:v>65.39776447885974</c:v>
                </c:pt>
                <c:pt idx="23">
                  <c:v>62.04091421019382</c:v>
                </c:pt>
                <c:pt idx="24">
                  <c:v>61.10528995142212</c:v>
                </c:pt>
                <c:pt idx="25">
                  <c:v>60.99466263829157</c:v>
                </c:pt>
                <c:pt idx="26">
                  <c:v>61.18411707184344</c:v>
                </c:pt>
                <c:pt idx="27">
                  <c:v>61.48063844009508</c:v>
                </c:pt>
                <c:pt idx="28">
                  <c:v>61.75877932931693</c:v>
                </c:pt>
                <c:pt idx="29">
                  <c:v>62.07798437220897</c:v>
                </c:pt>
                <c:pt idx="30">
                  <c:v>62.37907304499645</c:v>
                </c:pt>
                <c:pt idx="31">
                  <c:v>62.66949108291844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8243400"/>
        <c:axId val="2091788408"/>
      </c:scatterChart>
      <c:valAx>
        <c:axId val="-2058243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1788408"/>
        <c:crosses val="autoZero"/>
        <c:crossBetween val="midCat"/>
      </c:valAx>
      <c:valAx>
        <c:axId val="2091788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58243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'980047'!$E$619:$E$650</c:f>
              <c:numCache>
                <c:formatCode>General</c:formatCode>
                <c:ptCount val="32"/>
                <c:pt idx="0">
                  <c:v>32.0</c:v>
                </c:pt>
                <c:pt idx="1">
                  <c:v>45.0</c:v>
                </c:pt>
                <c:pt idx="2">
                  <c:v>34.0</c:v>
                </c:pt>
                <c:pt idx="3">
                  <c:v>44.0</c:v>
                </c:pt>
                <c:pt idx="4">
                  <c:v>70.0</c:v>
                </c:pt>
                <c:pt idx="5">
                  <c:v>53.0</c:v>
                </c:pt>
                <c:pt idx="6">
                  <c:v>49.0</c:v>
                </c:pt>
                <c:pt idx="7">
                  <c:v>67.0</c:v>
                </c:pt>
                <c:pt idx="8">
                  <c:v>75.0</c:v>
                </c:pt>
                <c:pt idx="9">
                  <c:v>83.0</c:v>
                </c:pt>
                <c:pt idx="10">
                  <c:v>100.0</c:v>
                </c:pt>
                <c:pt idx="11">
                  <c:v>106.0</c:v>
                </c:pt>
                <c:pt idx="12">
                  <c:v>130.0</c:v>
                </c:pt>
                <c:pt idx="13">
                  <c:v>180.0</c:v>
                </c:pt>
                <c:pt idx="14">
                  <c:v>217.0</c:v>
                </c:pt>
                <c:pt idx="15">
                  <c:v>196.0</c:v>
                </c:pt>
                <c:pt idx="16">
                  <c:v>210.0</c:v>
                </c:pt>
                <c:pt idx="17">
                  <c:v>184.0</c:v>
                </c:pt>
                <c:pt idx="18">
                  <c:v>145.0</c:v>
                </c:pt>
                <c:pt idx="19">
                  <c:v>107.0</c:v>
                </c:pt>
                <c:pt idx="20">
                  <c:v>93.0</c:v>
                </c:pt>
                <c:pt idx="21">
                  <c:v>78.0</c:v>
                </c:pt>
                <c:pt idx="22">
                  <c:v>66.0</c:v>
                </c:pt>
                <c:pt idx="23">
                  <c:v>60.0</c:v>
                </c:pt>
                <c:pt idx="24">
                  <c:v>58.0</c:v>
                </c:pt>
                <c:pt idx="25">
                  <c:v>54.0</c:v>
                </c:pt>
                <c:pt idx="26">
                  <c:v>52.0</c:v>
                </c:pt>
                <c:pt idx="27">
                  <c:v>60.0</c:v>
                </c:pt>
                <c:pt idx="28">
                  <c:v>61.0</c:v>
                </c:pt>
                <c:pt idx="29">
                  <c:v>70.0</c:v>
                </c:pt>
                <c:pt idx="30">
                  <c:v>65.0</c:v>
                </c:pt>
                <c:pt idx="31">
                  <c:v>62.0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'980047'!$F$619:$F$650</c:f>
              <c:numCache>
                <c:formatCode>0</c:formatCode>
                <c:ptCount val="32"/>
                <c:pt idx="0">
                  <c:v>43.080222219412</c:v>
                </c:pt>
                <c:pt idx="1">
                  <c:v>43.6863605490524</c:v>
                </c:pt>
                <c:pt idx="2">
                  <c:v>44.3418971080904</c:v>
                </c:pt>
                <c:pt idx="3">
                  <c:v>45.03278913047393</c:v>
                </c:pt>
                <c:pt idx="4">
                  <c:v>45.87737980102278</c:v>
                </c:pt>
                <c:pt idx="5">
                  <c:v>47.04038291548284</c:v>
                </c:pt>
                <c:pt idx="6">
                  <c:v>49.17575803875236</c:v>
                </c:pt>
                <c:pt idx="7">
                  <c:v>53.33832041534507</c:v>
                </c:pt>
                <c:pt idx="8">
                  <c:v>61.11432668903418</c:v>
                </c:pt>
                <c:pt idx="9">
                  <c:v>74.32787729104817</c:v>
                </c:pt>
                <c:pt idx="10">
                  <c:v>93.47302691010908</c:v>
                </c:pt>
                <c:pt idx="11">
                  <c:v>120.14241789466</c:v>
                </c:pt>
                <c:pt idx="12">
                  <c:v>150.4860457328721</c:v>
                </c:pt>
                <c:pt idx="13">
                  <c:v>177.7672994810885</c:v>
                </c:pt>
                <c:pt idx="14">
                  <c:v>198.5394002695248</c:v>
                </c:pt>
                <c:pt idx="15">
                  <c:v>205.1336241782793</c:v>
                </c:pt>
                <c:pt idx="16">
                  <c:v>195.4768847186592</c:v>
                </c:pt>
                <c:pt idx="17">
                  <c:v>172.9642261702627</c:v>
                </c:pt>
                <c:pt idx="18">
                  <c:v>146.3451591923033</c:v>
                </c:pt>
                <c:pt idx="19">
                  <c:v>118.0665594782045</c:v>
                </c:pt>
                <c:pt idx="20">
                  <c:v>94.22216019020897</c:v>
                </c:pt>
                <c:pt idx="21">
                  <c:v>77.5565212643391</c:v>
                </c:pt>
                <c:pt idx="22">
                  <c:v>67.11094203342435</c:v>
                </c:pt>
                <c:pt idx="23">
                  <c:v>61.96697060748676</c:v>
                </c:pt>
                <c:pt idx="24">
                  <c:v>59.95363015952237</c:v>
                </c:pt>
                <c:pt idx="25">
                  <c:v>59.36868863161683</c:v>
                </c:pt>
                <c:pt idx="26">
                  <c:v>59.48908999662215</c:v>
                </c:pt>
                <c:pt idx="27">
                  <c:v>59.97064953617877</c:v>
                </c:pt>
                <c:pt idx="28">
                  <c:v>60.50096648830365</c:v>
                </c:pt>
                <c:pt idx="29">
                  <c:v>61.14121034010497</c:v>
                </c:pt>
                <c:pt idx="30">
                  <c:v>61.7550308263669</c:v>
                </c:pt>
                <c:pt idx="31">
                  <c:v>62.34955874705223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9156520"/>
        <c:axId val="-2059158488"/>
      </c:scatterChart>
      <c:valAx>
        <c:axId val="-2059156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59158488"/>
        <c:crosses val="autoZero"/>
        <c:crossBetween val="midCat"/>
      </c:valAx>
      <c:valAx>
        <c:axId val="-2059158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59156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'980047'!$E$669:$E$700</c:f>
              <c:numCache>
                <c:formatCode>General</c:formatCode>
                <c:ptCount val="32"/>
                <c:pt idx="0">
                  <c:v>41.0</c:v>
                </c:pt>
                <c:pt idx="1">
                  <c:v>28.0</c:v>
                </c:pt>
                <c:pt idx="2">
                  <c:v>53.0</c:v>
                </c:pt>
                <c:pt idx="3">
                  <c:v>28.0</c:v>
                </c:pt>
                <c:pt idx="4">
                  <c:v>49.0</c:v>
                </c:pt>
                <c:pt idx="5">
                  <c:v>63.0</c:v>
                </c:pt>
                <c:pt idx="6">
                  <c:v>57.0</c:v>
                </c:pt>
                <c:pt idx="7">
                  <c:v>61.0</c:v>
                </c:pt>
                <c:pt idx="8">
                  <c:v>73.0</c:v>
                </c:pt>
                <c:pt idx="9">
                  <c:v>86.0</c:v>
                </c:pt>
                <c:pt idx="10">
                  <c:v>93.0</c:v>
                </c:pt>
                <c:pt idx="11">
                  <c:v>113.0</c:v>
                </c:pt>
                <c:pt idx="12">
                  <c:v>123.0</c:v>
                </c:pt>
                <c:pt idx="13">
                  <c:v>157.0</c:v>
                </c:pt>
                <c:pt idx="14">
                  <c:v>228.0</c:v>
                </c:pt>
                <c:pt idx="15">
                  <c:v>210.0</c:v>
                </c:pt>
                <c:pt idx="16">
                  <c:v>207.0</c:v>
                </c:pt>
                <c:pt idx="17">
                  <c:v>194.0</c:v>
                </c:pt>
                <c:pt idx="18">
                  <c:v>145.0</c:v>
                </c:pt>
                <c:pt idx="19">
                  <c:v>110.0</c:v>
                </c:pt>
                <c:pt idx="20">
                  <c:v>87.0</c:v>
                </c:pt>
                <c:pt idx="21">
                  <c:v>107.0</c:v>
                </c:pt>
                <c:pt idx="22">
                  <c:v>70.0</c:v>
                </c:pt>
                <c:pt idx="23">
                  <c:v>64.0</c:v>
                </c:pt>
                <c:pt idx="24">
                  <c:v>63.0</c:v>
                </c:pt>
                <c:pt idx="25">
                  <c:v>76.0</c:v>
                </c:pt>
                <c:pt idx="26">
                  <c:v>76.0</c:v>
                </c:pt>
                <c:pt idx="27">
                  <c:v>61.0</c:v>
                </c:pt>
                <c:pt idx="28">
                  <c:v>70.0</c:v>
                </c:pt>
                <c:pt idx="29">
                  <c:v>63.0</c:v>
                </c:pt>
                <c:pt idx="30">
                  <c:v>59.0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'980047'!$F$669:$F$700</c:f>
              <c:numCache>
                <c:formatCode>0</c:formatCode>
                <c:ptCount val="32"/>
                <c:pt idx="0">
                  <c:v>39.99592259840342</c:v>
                </c:pt>
                <c:pt idx="1">
                  <c:v>40.9683332930294</c:v>
                </c:pt>
                <c:pt idx="2">
                  <c:v>42.00741398643355</c:v>
                </c:pt>
                <c:pt idx="3">
                  <c:v>43.06328830502547</c:v>
                </c:pt>
                <c:pt idx="4">
                  <c:v>44.25043530870347</c:v>
                </c:pt>
                <c:pt idx="5">
                  <c:v>45.69068746300222</c:v>
                </c:pt>
                <c:pt idx="6">
                  <c:v>48.02145641806783</c:v>
                </c:pt>
                <c:pt idx="7">
                  <c:v>52.19985763615617</c:v>
                </c:pt>
                <c:pt idx="8">
                  <c:v>59.72310784405622</c:v>
                </c:pt>
                <c:pt idx="9">
                  <c:v>72.39492198594304</c:v>
                </c:pt>
                <c:pt idx="10">
                  <c:v>90.84270553165315</c:v>
                </c:pt>
                <c:pt idx="11">
                  <c:v>116.8493585412027</c:v>
                </c:pt>
                <c:pt idx="12">
                  <c:v>146.962965933204</c:v>
                </c:pt>
                <c:pt idx="13">
                  <c:v>174.7040620902063</c:v>
                </c:pt>
                <c:pt idx="14">
                  <c:v>196.7732069971819</c:v>
                </c:pt>
                <c:pt idx="15">
                  <c:v>205.2828946236358</c:v>
                </c:pt>
                <c:pt idx="16">
                  <c:v>197.672236424999</c:v>
                </c:pt>
                <c:pt idx="17">
                  <c:v>176.8433450324083</c:v>
                </c:pt>
                <c:pt idx="18">
                  <c:v>151.2490570739351</c:v>
                </c:pt>
                <c:pt idx="19">
                  <c:v>123.5213350635299</c:v>
                </c:pt>
                <c:pt idx="20">
                  <c:v>99.858968580254</c:v>
                </c:pt>
                <c:pt idx="21">
                  <c:v>83.23309261747525</c:v>
                </c:pt>
                <c:pt idx="22">
                  <c:v>72.85905056312173</c:v>
                </c:pt>
                <c:pt idx="23">
                  <c:v>67.8854818906639</c:v>
                </c:pt>
                <c:pt idx="24">
                  <c:v>66.11541362108681</c:v>
                </c:pt>
                <c:pt idx="25">
                  <c:v>65.8253182936743</c:v>
                </c:pt>
                <c:pt idx="26">
                  <c:v>66.3016671790312</c:v>
                </c:pt>
                <c:pt idx="27">
                  <c:v>67.1768567311582</c:v>
                </c:pt>
                <c:pt idx="28">
                  <c:v>68.05796540658852</c:v>
                </c:pt>
                <c:pt idx="29">
                  <c:v>69.09822207627958</c:v>
                </c:pt>
                <c:pt idx="30">
                  <c:v>70.08925954234624</c:v>
                </c:pt>
                <c:pt idx="31">
                  <c:v>71.04770985962861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5145736"/>
        <c:axId val="-2084654168"/>
      </c:scatterChart>
      <c:valAx>
        <c:axId val="-2085145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4654168"/>
        <c:crosses val="autoZero"/>
        <c:crossBetween val="midCat"/>
      </c:valAx>
      <c:valAx>
        <c:axId val="-2084654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5145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'980047'!$E$719:$E$750</c:f>
              <c:numCache>
                <c:formatCode>General</c:formatCode>
                <c:ptCount val="32"/>
                <c:pt idx="0">
                  <c:v>78.0</c:v>
                </c:pt>
                <c:pt idx="1">
                  <c:v>80.0</c:v>
                </c:pt>
                <c:pt idx="2">
                  <c:v>100.0</c:v>
                </c:pt>
                <c:pt idx="3">
                  <c:v>104.0</c:v>
                </c:pt>
                <c:pt idx="4">
                  <c:v>111.0</c:v>
                </c:pt>
                <c:pt idx="5">
                  <c:v>120.0</c:v>
                </c:pt>
                <c:pt idx="6">
                  <c:v>111.0</c:v>
                </c:pt>
                <c:pt idx="7">
                  <c:v>126.0</c:v>
                </c:pt>
                <c:pt idx="8">
                  <c:v>123.0</c:v>
                </c:pt>
                <c:pt idx="9">
                  <c:v>152.0</c:v>
                </c:pt>
                <c:pt idx="10">
                  <c:v>149.0</c:v>
                </c:pt>
                <c:pt idx="11">
                  <c:v>180.0</c:v>
                </c:pt>
                <c:pt idx="12">
                  <c:v>218.0</c:v>
                </c:pt>
                <c:pt idx="13">
                  <c:v>237.0</c:v>
                </c:pt>
                <c:pt idx="14">
                  <c:v>288.0</c:v>
                </c:pt>
                <c:pt idx="15">
                  <c:v>279.0</c:v>
                </c:pt>
                <c:pt idx="16">
                  <c:v>273.0</c:v>
                </c:pt>
                <c:pt idx="17">
                  <c:v>304.0</c:v>
                </c:pt>
                <c:pt idx="18">
                  <c:v>267.0</c:v>
                </c:pt>
                <c:pt idx="19">
                  <c:v>272.0</c:v>
                </c:pt>
                <c:pt idx="20">
                  <c:v>272.0</c:v>
                </c:pt>
                <c:pt idx="21">
                  <c:v>250.0</c:v>
                </c:pt>
                <c:pt idx="22">
                  <c:v>206.0</c:v>
                </c:pt>
                <c:pt idx="23">
                  <c:v>184.0</c:v>
                </c:pt>
                <c:pt idx="24">
                  <c:v>172.0</c:v>
                </c:pt>
                <c:pt idx="25">
                  <c:v>136.0</c:v>
                </c:pt>
                <c:pt idx="26">
                  <c:v>157.0</c:v>
                </c:pt>
                <c:pt idx="27">
                  <c:v>119.0</c:v>
                </c:pt>
                <c:pt idx="28">
                  <c:v>129.0</c:v>
                </c:pt>
                <c:pt idx="29">
                  <c:v>126.0</c:v>
                </c:pt>
                <c:pt idx="30">
                  <c:v>134.0</c:v>
                </c:pt>
                <c:pt idx="31">
                  <c:v>143.0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'980047'!$F$719:$F$750</c:f>
              <c:numCache>
                <c:formatCode>0</c:formatCode>
                <c:ptCount val="32"/>
                <c:pt idx="0">
                  <c:v>91.14303701859976</c:v>
                </c:pt>
                <c:pt idx="1">
                  <c:v>92.5403515991708</c:v>
                </c:pt>
                <c:pt idx="2">
                  <c:v>94.2622880274082</c:v>
                </c:pt>
                <c:pt idx="3">
                  <c:v>96.38125974018053</c:v>
                </c:pt>
                <c:pt idx="4">
                  <c:v>99.24493401478138</c:v>
                </c:pt>
                <c:pt idx="5">
                  <c:v>103.0410740100005</c:v>
                </c:pt>
                <c:pt idx="6">
                  <c:v>108.8181674909131</c:v>
                </c:pt>
                <c:pt idx="7">
                  <c:v>117.3370209879406</c:v>
                </c:pt>
                <c:pt idx="8">
                  <c:v>129.2561313005338</c:v>
                </c:pt>
                <c:pt idx="9">
                  <c:v>145.0320579776696</c:v>
                </c:pt>
                <c:pt idx="10">
                  <c:v>163.9864305010254</c:v>
                </c:pt>
                <c:pt idx="11">
                  <c:v>187.394984232934</c:v>
                </c:pt>
                <c:pt idx="12">
                  <c:v>212.9815883371108</c:v>
                </c:pt>
                <c:pt idx="13">
                  <c:v>237.5599659739477</c:v>
                </c:pt>
                <c:pt idx="14">
                  <c:v>261.5504207882479</c:v>
                </c:pt>
                <c:pt idx="15">
                  <c:v>280.6361815715813</c:v>
                </c:pt>
                <c:pt idx="16">
                  <c:v>292.0857082162113</c:v>
                </c:pt>
                <c:pt idx="17">
                  <c:v>294.3998382305212</c:v>
                </c:pt>
                <c:pt idx="18">
                  <c:v>288.3976444579141</c:v>
                </c:pt>
                <c:pt idx="19">
                  <c:v>274.4376487185953</c:v>
                </c:pt>
                <c:pt idx="20">
                  <c:v>254.335088139416</c:v>
                </c:pt>
                <c:pt idx="21">
                  <c:v>231.2565945536741</c:v>
                </c:pt>
                <c:pt idx="22">
                  <c:v>206.766880491377</c:v>
                </c:pt>
                <c:pt idx="23">
                  <c:v>184.889188289857</c:v>
                </c:pt>
                <c:pt idx="24">
                  <c:v>167.8033030618249</c:v>
                </c:pt>
                <c:pt idx="25">
                  <c:v>154.4693258268538</c:v>
                </c:pt>
                <c:pt idx="26">
                  <c:v>143.8303472081502</c:v>
                </c:pt>
                <c:pt idx="27">
                  <c:v>136.4364328886955</c:v>
                </c:pt>
                <c:pt idx="28">
                  <c:v>132.5281088361326</c:v>
                </c:pt>
                <c:pt idx="29">
                  <c:v>130.2141514478962</c:v>
                </c:pt>
                <c:pt idx="30">
                  <c:v>129.4425703163034</c:v>
                </c:pt>
                <c:pt idx="31">
                  <c:v>129.5203170005714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4628120"/>
        <c:axId val="-2084624952"/>
      </c:scatterChart>
      <c:valAx>
        <c:axId val="-2084628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4624952"/>
        <c:crosses val="autoZero"/>
        <c:crossBetween val="midCat"/>
      </c:valAx>
      <c:valAx>
        <c:axId val="-2084624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4628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'980047'!$E$769:$E$800</c:f>
              <c:numCache>
                <c:formatCode>General</c:formatCode>
                <c:ptCount val="32"/>
                <c:pt idx="0">
                  <c:v>120.0</c:v>
                </c:pt>
                <c:pt idx="1">
                  <c:v>113.0</c:v>
                </c:pt>
                <c:pt idx="2">
                  <c:v>141.0</c:v>
                </c:pt>
                <c:pt idx="3">
                  <c:v>144.0</c:v>
                </c:pt>
                <c:pt idx="4">
                  <c:v>128.0</c:v>
                </c:pt>
                <c:pt idx="5">
                  <c:v>143.0</c:v>
                </c:pt>
                <c:pt idx="6">
                  <c:v>159.0</c:v>
                </c:pt>
                <c:pt idx="7">
                  <c:v>147.0</c:v>
                </c:pt>
                <c:pt idx="8">
                  <c:v>163.0</c:v>
                </c:pt>
                <c:pt idx="9">
                  <c:v>177.0</c:v>
                </c:pt>
                <c:pt idx="10">
                  <c:v>203.0</c:v>
                </c:pt>
                <c:pt idx="11">
                  <c:v>225.0</c:v>
                </c:pt>
                <c:pt idx="12">
                  <c:v>264.0</c:v>
                </c:pt>
                <c:pt idx="13">
                  <c:v>279.0</c:v>
                </c:pt>
                <c:pt idx="14">
                  <c:v>292.0</c:v>
                </c:pt>
                <c:pt idx="15">
                  <c:v>291.0</c:v>
                </c:pt>
                <c:pt idx="16">
                  <c:v>313.0</c:v>
                </c:pt>
                <c:pt idx="17">
                  <c:v>316.0</c:v>
                </c:pt>
                <c:pt idx="18">
                  <c:v>299.0</c:v>
                </c:pt>
                <c:pt idx="19">
                  <c:v>316.0</c:v>
                </c:pt>
                <c:pt idx="20">
                  <c:v>324.0</c:v>
                </c:pt>
                <c:pt idx="21">
                  <c:v>281.0</c:v>
                </c:pt>
                <c:pt idx="22">
                  <c:v>238.0</c:v>
                </c:pt>
                <c:pt idx="23">
                  <c:v>229.0</c:v>
                </c:pt>
                <c:pt idx="24">
                  <c:v>231.0</c:v>
                </c:pt>
                <c:pt idx="25">
                  <c:v>211.0</c:v>
                </c:pt>
                <c:pt idx="26">
                  <c:v>174.0</c:v>
                </c:pt>
                <c:pt idx="27">
                  <c:v>195.0</c:v>
                </c:pt>
                <c:pt idx="28">
                  <c:v>211.0</c:v>
                </c:pt>
                <c:pt idx="29">
                  <c:v>187.0</c:v>
                </c:pt>
                <c:pt idx="30">
                  <c:v>209.0</c:v>
                </c:pt>
                <c:pt idx="31">
                  <c:v>204.0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'980047'!$F$769:$F$800</c:f>
              <c:numCache>
                <c:formatCode>0</c:formatCode>
                <c:ptCount val="32"/>
                <c:pt idx="0">
                  <c:v>122.609141984394</c:v>
                </c:pt>
                <c:pt idx="1">
                  <c:v>125.1603574702594</c:v>
                </c:pt>
                <c:pt idx="2">
                  <c:v>128.0881900326746</c:v>
                </c:pt>
                <c:pt idx="3">
                  <c:v>131.3559166665702</c:v>
                </c:pt>
                <c:pt idx="4">
                  <c:v>135.3165761950512</c:v>
                </c:pt>
                <c:pt idx="5">
                  <c:v>140.0635703091814</c:v>
                </c:pt>
                <c:pt idx="6">
                  <c:v>146.6960514646077</c:v>
                </c:pt>
                <c:pt idx="7">
                  <c:v>155.8268240760952</c:v>
                </c:pt>
                <c:pt idx="8">
                  <c:v>167.9666289543005</c:v>
                </c:pt>
                <c:pt idx="9">
                  <c:v>183.4519916477622</c:v>
                </c:pt>
                <c:pt idx="10">
                  <c:v>201.5686012003696</c:v>
                </c:pt>
                <c:pt idx="11">
                  <c:v>223.4959363837343</c:v>
                </c:pt>
                <c:pt idx="12">
                  <c:v>247.0908140127911</c:v>
                </c:pt>
                <c:pt idx="13">
                  <c:v>269.4979803034525</c:v>
                </c:pt>
                <c:pt idx="14">
                  <c:v>291.2006176684969</c:v>
                </c:pt>
                <c:pt idx="15">
                  <c:v>308.426482714645</c:v>
                </c:pt>
                <c:pt idx="16">
                  <c:v>318.8981835931356</c:v>
                </c:pt>
                <c:pt idx="17">
                  <c:v>321.4425173620047</c:v>
                </c:pt>
                <c:pt idx="18">
                  <c:v>316.8428411618921</c:v>
                </c:pt>
                <c:pt idx="19">
                  <c:v>305.5856231374455</c:v>
                </c:pt>
                <c:pt idx="20">
                  <c:v>289.2758126594996</c:v>
                </c:pt>
                <c:pt idx="21">
                  <c:v>270.6245746993828</c:v>
                </c:pt>
                <c:pt idx="22">
                  <c:v>251.0169881857931</c:v>
                </c:pt>
                <c:pt idx="23">
                  <c:v>233.7575643654587</c:v>
                </c:pt>
                <c:pt idx="24">
                  <c:v>220.5602604984835</c:v>
                </c:pt>
                <c:pt idx="25">
                  <c:v>210.5739519229621</c:v>
                </c:pt>
                <c:pt idx="26">
                  <c:v>203.0114643449755</c:v>
                </c:pt>
                <c:pt idx="27">
                  <c:v>198.279287952225</c:v>
                </c:pt>
                <c:pt idx="28">
                  <c:v>196.300553770116</c:v>
                </c:pt>
                <c:pt idx="29">
                  <c:v>195.8367146066747</c:v>
                </c:pt>
                <c:pt idx="30">
                  <c:v>196.5793372021843</c:v>
                </c:pt>
                <c:pt idx="31">
                  <c:v>197.9831347701352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4726136"/>
        <c:axId val="-2084722968"/>
      </c:scatterChart>
      <c:valAx>
        <c:axId val="-2084726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4722968"/>
        <c:crosses val="autoZero"/>
        <c:crossBetween val="midCat"/>
      </c:valAx>
      <c:valAx>
        <c:axId val="-2084722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4726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'980047'!$E$819:$E$850</c:f>
              <c:numCache>
                <c:formatCode>General</c:formatCode>
                <c:ptCount val="32"/>
                <c:pt idx="0">
                  <c:v>80.0</c:v>
                </c:pt>
                <c:pt idx="1">
                  <c:v>77.0</c:v>
                </c:pt>
                <c:pt idx="2">
                  <c:v>74.0</c:v>
                </c:pt>
                <c:pt idx="3">
                  <c:v>84.0</c:v>
                </c:pt>
                <c:pt idx="4">
                  <c:v>94.0</c:v>
                </c:pt>
                <c:pt idx="5">
                  <c:v>91.0</c:v>
                </c:pt>
                <c:pt idx="6">
                  <c:v>124.0</c:v>
                </c:pt>
                <c:pt idx="7">
                  <c:v>107.0</c:v>
                </c:pt>
                <c:pt idx="8">
                  <c:v>97.0</c:v>
                </c:pt>
                <c:pt idx="9">
                  <c:v>110.0</c:v>
                </c:pt>
                <c:pt idx="10">
                  <c:v>113.0</c:v>
                </c:pt>
                <c:pt idx="11">
                  <c:v>133.0</c:v>
                </c:pt>
                <c:pt idx="12">
                  <c:v>140.0</c:v>
                </c:pt>
                <c:pt idx="13">
                  <c:v>163.0</c:v>
                </c:pt>
                <c:pt idx="14">
                  <c:v>181.0</c:v>
                </c:pt>
                <c:pt idx="15">
                  <c:v>197.0</c:v>
                </c:pt>
                <c:pt idx="16">
                  <c:v>234.0</c:v>
                </c:pt>
                <c:pt idx="17">
                  <c:v>239.0</c:v>
                </c:pt>
                <c:pt idx="18">
                  <c:v>213.0</c:v>
                </c:pt>
                <c:pt idx="19">
                  <c:v>226.0</c:v>
                </c:pt>
                <c:pt idx="20">
                  <c:v>214.0</c:v>
                </c:pt>
                <c:pt idx="21">
                  <c:v>196.0</c:v>
                </c:pt>
                <c:pt idx="22">
                  <c:v>183.0</c:v>
                </c:pt>
                <c:pt idx="23">
                  <c:v>148.0</c:v>
                </c:pt>
                <c:pt idx="24">
                  <c:v>154.0</c:v>
                </c:pt>
                <c:pt idx="25">
                  <c:v>128.0</c:v>
                </c:pt>
                <c:pt idx="26">
                  <c:v>129.0</c:v>
                </c:pt>
                <c:pt idx="27">
                  <c:v>116.0</c:v>
                </c:pt>
                <c:pt idx="28">
                  <c:v>144.0</c:v>
                </c:pt>
                <c:pt idx="29">
                  <c:v>121.0</c:v>
                </c:pt>
                <c:pt idx="30">
                  <c:v>130.0</c:v>
                </c:pt>
                <c:pt idx="31">
                  <c:v>136.0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'980047'!$F$819:$F$850</c:f>
              <c:numCache>
                <c:formatCode>0</c:formatCode>
                <c:ptCount val="32"/>
                <c:pt idx="0">
                  <c:v>82.62609633474909</c:v>
                </c:pt>
                <c:pt idx="1">
                  <c:v>84.12454421099568</c:v>
                </c:pt>
                <c:pt idx="2">
                  <c:v>85.71794588752144</c:v>
                </c:pt>
                <c:pt idx="3">
                  <c:v>87.30229964080965</c:v>
                </c:pt>
                <c:pt idx="4">
                  <c:v>88.96538240221852</c:v>
                </c:pt>
                <c:pt idx="5">
                  <c:v>90.69986089446181</c:v>
                </c:pt>
                <c:pt idx="6">
                  <c:v>92.90202332209341</c:v>
                </c:pt>
                <c:pt idx="7">
                  <c:v>95.88573129279062</c:v>
                </c:pt>
                <c:pt idx="8">
                  <c:v>100.1640248481549</c:v>
                </c:pt>
                <c:pt idx="9">
                  <c:v>106.4505552170357</c:v>
                </c:pt>
                <c:pt idx="10">
                  <c:v>115.1756031192432</c:v>
                </c:pt>
                <c:pt idx="11">
                  <c:v>127.8559063542867</c:v>
                </c:pt>
                <c:pt idx="12">
                  <c:v>144.2765606948487</c:v>
                </c:pt>
                <c:pt idx="13">
                  <c:v>162.8487009498895</c:v>
                </c:pt>
                <c:pt idx="14">
                  <c:v>184.2444238562564</c:v>
                </c:pt>
                <c:pt idx="15">
                  <c:v>204.8192869649082</c:v>
                </c:pt>
                <c:pt idx="16">
                  <c:v>221.1053222459465</c:v>
                </c:pt>
                <c:pt idx="17">
                  <c:v>230.1579657036914</c:v>
                </c:pt>
                <c:pt idx="18">
                  <c:v>230.8692675952313</c:v>
                </c:pt>
                <c:pt idx="19">
                  <c:v>223.7111945119059</c:v>
                </c:pt>
                <c:pt idx="20">
                  <c:v>209.8253218252791</c:v>
                </c:pt>
                <c:pt idx="21">
                  <c:v>192.3816564524337</c:v>
                </c:pt>
                <c:pt idx="22">
                  <c:v>173.6236119341936</c:v>
                </c:pt>
                <c:pt idx="23">
                  <c:v>157.4588627064799</c:v>
                </c:pt>
                <c:pt idx="24">
                  <c:v>145.7302634440051</c:v>
                </c:pt>
                <c:pt idx="25">
                  <c:v>137.5166826689302</c:v>
                </c:pt>
                <c:pt idx="26">
                  <c:v>131.9569571061444</c:v>
                </c:pt>
                <c:pt idx="27">
                  <c:v>129.0588229946867</c:v>
                </c:pt>
                <c:pt idx="28">
                  <c:v>128.2468032685785</c:v>
                </c:pt>
                <c:pt idx="29">
                  <c:v>128.5305636987455</c:v>
                </c:pt>
                <c:pt idx="30">
                  <c:v>129.4631628076048</c:v>
                </c:pt>
                <c:pt idx="31">
                  <c:v>130.6775521875798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4770648"/>
        <c:axId val="-2084767480"/>
      </c:scatterChart>
      <c:valAx>
        <c:axId val="-2084770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4767480"/>
        <c:crosses val="autoZero"/>
        <c:crossBetween val="midCat"/>
      </c:valAx>
      <c:valAx>
        <c:axId val="-2084767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47706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'980047'!$E$869:$E$900</c:f>
              <c:numCache>
                <c:formatCode>General</c:formatCode>
                <c:ptCount val="32"/>
                <c:pt idx="0">
                  <c:v>42.0</c:v>
                </c:pt>
                <c:pt idx="1">
                  <c:v>37.0</c:v>
                </c:pt>
                <c:pt idx="2">
                  <c:v>34.0</c:v>
                </c:pt>
                <c:pt idx="3">
                  <c:v>52.0</c:v>
                </c:pt>
                <c:pt idx="4">
                  <c:v>75.0</c:v>
                </c:pt>
                <c:pt idx="5">
                  <c:v>52.0</c:v>
                </c:pt>
                <c:pt idx="6">
                  <c:v>52.0</c:v>
                </c:pt>
                <c:pt idx="7">
                  <c:v>53.0</c:v>
                </c:pt>
                <c:pt idx="8">
                  <c:v>55.0</c:v>
                </c:pt>
                <c:pt idx="9">
                  <c:v>59.0</c:v>
                </c:pt>
                <c:pt idx="10">
                  <c:v>71.0</c:v>
                </c:pt>
                <c:pt idx="11">
                  <c:v>71.0</c:v>
                </c:pt>
                <c:pt idx="12">
                  <c:v>92.0</c:v>
                </c:pt>
                <c:pt idx="13">
                  <c:v>90.0</c:v>
                </c:pt>
                <c:pt idx="14">
                  <c:v>102.0</c:v>
                </c:pt>
                <c:pt idx="15">
                  <c:v>98.0</c:v>
                </c:pt>
                <c:pt idx="16">
                  <c:v>123.0</c:v>
                </c:pt>
                <c:pt idx="17">
                  <c:v>139.0</c:v>
                </c:pt>
                <c:pt idx="18">
                  <c:v>132.0</c:v>
                </c:pt>
                <c:pt idx="19">
                  <c:v>114.0</c:v>
                </c:pt>
                <c:pt idx="20">
                  <c:v>102.0</c:v>
                </c:pt>
                <c:pt idx="21">
                  <c:v>82.0</c:v>
                </c:pt>
                <c:pt idx="22">
                  <c:v>91.0</c:v>
                </c:pt>
                <c:pt idx="23">
                  <c:v>90.0</c:v>
                </c:pt>
                <c:pt idx="24">
                  <c:v>69.0</c:v>
                </c:pt>
                <c:pt idx="25">
                  <c:v>65.0</c:v>
                </c:pt>
                <c:pt idx="26">
                  <c:v>76.0</c:v>
                </c:pt>
                <c:pt idx="27">
                  <c:v>60.0</c:v>
                </c:pt>
                <c:pt idx="28">
                  <c:v>66.0</c:v>
                </c:pt>
                <c:pt idx="29">
                  <c:v>75.0</c:v>
                </c:pt>
                <c:pt idx="30">
                  <c:v>71.0</c:v>
                </c:pt>
                <c:pt idx="31">
                  <c:v>77.0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'980047'!$F$869:$F$900</c:f>
              <c:numCache>
                <c:formatCode>0</c:formatCode>
                <c:ptCount val="32"/>
                <c:pt idx="0">
                  <c:v>43.67557998241186</c:v>
                </c:pt>
                <c:pt idx="1">
                  <c:v>44.55996454895966</c:v>
                </c:pt>
                <c:pt idx="2">
                  <c:v>45.50222377938376</c:v>
                </c:pt>
                <c:pt idx="3">
                  <c:v>46.44397478882765</c:v>
                </c:pt>
                <c:pt idx="4">
                  <c:v>47.44395057453804</c:v>
                </c:pt>
                <c:pt idx="5">
                  <c:v>48.50832577732474</c:v>
                </c:pt>
                <c:pt idx="6">
                  <c:v>49.89950682163266</c:v>
                </c:pt>
                <c:pt idx="7">
                  <c:v>51.84314296200827</c:v>
                </c:pt>
                <c:pt idx="8">
                  <c:v>54.68517534908977</c:v>
                </c:pt>
                <c:pt idx="9">
                  <c:v>58.87024334471431</c:v>
                </c:pt>
                <c:pt idx="10">
                  <c:v>64.59854454484624</c:v>
                </c:pt>
                <c:pt idx="11">
                  <c:v>72.69527523291822</c:v>
                </c:pt>
                <c:pt idx="12">
                  <c:v>82.7565472822256</c:v>
                </c:pt>
                <c:pt idx="13">
                  <c:v>93.54000581548976</c:v>
                </c:pt>
                <c:pt idx="14">
                  <c:v>105.0855956907474</c:v>
                </c:pt>
                <c:pt idx="15">
                  <c:v>115.0221676019427</c:v>
                </c:pt>
                <c:pt idx="16">
                  <c:v>121.4402100410292</c:v>
                </c:pt>
                <c:pt idx="17">
                  <c:v>123.1416183035661</c:v>
                </c:pt>
                <c:pt idx="18">
                  <c:v>120.4291593395637</c:v>
                </c:pt>
                <c:pt idx="19">
                  <c:v>113.7849678036339</c:v>
                </c:pt>
                <c:pt idx="20">
                  <c:v>104.5849666315593</c:v>
                </c:pt>
                <c:pt idx="21">
                  <c:v>94.83787052741062</c:v>
                </c:pt>
                <c:pt idx="22">
                  <c:v>85.64524024833015</c:v>
                </c:pt>
                <c:pt idx="23">
                  <c:v>78.63468415895524</c:v>
                </c:pt>
                <c:pt idx="24">
                  <c:v>74.13583618063166</c:v>
                </c:pt>
                <c:pt idx="25">
                  <c:v>71.3995164289782</c:v>
                </c:pt>
                <c:pt idx="26">
                  <c:v>69.91071166226686</c:v>
                </c:pt>
                <c:pt idx="27">
                  <c:v>69.4909666695636</c:v>
                </c:pt>
                <c:pt idx="28">
                  <c:v>69.7172176190932</c:v>
                </c:pt>
                <c:pt idx="29">
                  <c:v>70.34199687554647</c:v>
                </c:pt>
                <c:pt idx="30">
                  <c:v>71.1117969410349</c:v>
                </c:pt>
                <c:pt idx="31">
                  <c:v>71.93063532207803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4818520"/>
        <c:axId val="-2084815352"/>
      </c:scatterChart>
      <c:valAx>
        <c:axId val="-2084818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4815352"/>
        <c:crosses val="autoZero"/>
        <c:crossBetween val="midCat"/>
      </c:valAx>
      <c:valAx>
        <c:axId val="-2084815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4818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'980047'!$E$919:$E$950</c:f>
              <c:numCache>
                <c:formatCode>General</c:formatCode>
                <c:ptCount val="32"/>
                <c:pt idx="0">
                  <c:v>31.0</c:v>
                </c:pt>
                <c:pt idx="1">
                  <c:v>29.0</c:v>
                </c:pt>
                <c:pt idx="2">
                  <c:v>45.0</c:v>
                </c:pt>
                <c:pt idx="3">
                  <c:v>49.0</c:v>
                </c:pt>
                <c:pt idx="4">
                  <c:v>58.0</c:v>
                </c:pt>
                <c:pt idx="5">
                  <c:v>55.0</c:v>
                </c:pt>
                <c:pt idx="6">
                  <c:v>53.0</c:v>
                </c:pt>
                <c:pt idx="7">
                  <c:v>74.0</c:v>
                </c:pt>
                <c:pt idx="8">
                  <c:v>57.0</c:v>
                </c:pt>
                <c:pt idx="9">
                  <c:v>86.0</c:v>
                </c:pt>
                <c:pt idx="10">
                  <c:v>94.0</c:v>
                </c:pt>
                <c:pt idx="11">
                  <c:v>101.0</c:v>
                </c:pt>
                <c:pt idx="12">
                  <c:v>123.0</c:v>
                </c:pt>
                <c:pt idx="13">
                  <c:v>153.0</c:v>
                </c:pt>
                <c:pt idx="14">
                  <c:v>168.0</c:v>
                </c:pt>
                <c:pt idx="15">
                  <c:v>161.0</c:v>
                </c:pt>
                <c:pt idx="16">
                  <c:v>182.0</c:v>
                </c:pt>
                <c:pt idx="17">
                  <c:v>174.0</c:v>
                </c:pt>
                <c:pt idx="18">
                  <c:v>201.0</c:v>
                </c:pt>
                <c:pt idx="19">
                  <c:v>123.0</c:v>
                </c:pt>
                <c:pt idx="20">
                  <c:v>106.0</c:v>
                </c:pt>
                <c:pt idx="21">
                  <c:v>100.0</c:v>
                </c:pt>
                <c:pt idx="22">
                  <c:v>97.0</c:v>
                </c:pt>
                <c:pt idx="23">
                  <c:v>72.0</c:v>
                </c:pt>
                <c:pt idx="24">
                  <c:v>84.0</c:v>
                </c:pt>
                <c:pt idx="25">
                  <c:v>84.0</c:v>
                </c:pt>
                <c:pt idx="26">
                  <c:v>71.0</c:v>
                </c:pt>
                <c:pt idx="27">
                  <c:v>67.0</c:v>
                </c:pt>
                <c:pt idx="28">
                  <c:v>71.0</c:v>
                </c:pt>
                <c:pt idx="29">
                  <c:v>57.0</c:v>
                </c:pt>
                <c:pt idx="30">
                  <c:v>54.0</c:v>
                </c:pt>
                <c:pt idx="31">
                  <c:v>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'980047'!$F$919:$F$950</c:f>
              <c:numCache>
                <c:formatCode>0</c:formatCode>
                <c:ptCount val="32"/>
                <c:pt idx="0">
                  <c:v>38.93818249729229</c:v>
                </c:pt>
                <c:pt idx="1">
                  <c:v>39.89909373380029</c:v>
                </c:pt>
                <c:pt idx="2">
                  <c:v>41.0554331681181</c:v>
                </c:pt>
                <c:pt idx="3">
                  <c:v>42.46201979288046</c:v>
                </c:pt>
                <c:pt idx="4">
                  <c:v>44.38296454463173</c:v>
                </c:pt>
                <c:pt idx="5">
                  <c:v>47.00475044046114</c:v>
                </c:pt>
                <c:pt idx="6">
                  <c:v>51.1535588601079</c:v>
                </c:pt>
                <c:pt idx="7">
                  <c:v>57.52116245890887</c:v>
                </c:pt>
                <c:pt idx="8">
                  <c:v>66.72007712469168</c:v>
                </c:pt>
                <c:pt idx="9">
                  <c:v>79.12517322215987</c:v>
                </c:pt>
                <c:pt idx="10">
                  <c:v>94.06721120290815</c:v>
                </c:pt>
                <c:pt idx="11">
                  <c:v>112.2214221375512</c:v>
                </c:pt>
                <c:pt idx="12">
                  <c:v>131.2711778389101</c:v>
                </c:pt>
                <c:pt idx="13">
                  <c:v>148.2892964194937</c:v>
                </c:pt>
                <c:pt idx="14">
                  <c:v>162.8744169338013</c:v>
                </c:pt>
                <c:pt idx="15">
                  <c:v>171.6129243468548</c:v>
                </c:pt>
                <c:pt idx="16">
                  <c:v>172.927704426639</c:v>
                </c:pt>
                <c:pt idx="17">
                  <c:v>166.8251896770716</c:v>
                </c:pt>
                <c:pt idx="18">
                  <c:v>155.7421802346356</c:v>
                </c:pt>
                <c:pt idx="19">
                  <c:v>140.1536344812414</c:v>
                </c:pt>
                <c:pt idx="20">
                  <c:v>122.7580704705225</c:v>
                </c:pt>
                <c:pt idx="21">
                  <c:v>106.2767063977808</c:v>
                </c:pt>
                <c:pt idx="22">
                  <c:v>91.6318626078577</c:v>
                </c:pt>
                <c:pt idx="23">
                  <c:v>80.70461588972908</c:v>
                </c:pt>
                <c:pt idx="24">
                  <c:v>73.60137605079899</c:v>
                </c:pt>
                <c:pt idx="25">
                  <c:v>69.05127495367025</c:v>
                </c:pt>
                <c:pt idx="26">
                  <c:v>66.22763858861505</c:v>
                </c:pt>
                <c:pt idx="27">
                  <c:v>64.92119541259484</c:v>
                </c:pt>
                <c:pt idx="28">
                  <c:v>64.67325861482747</c:v>
                </c:pt>
                <c:pt idx="29">
                  <c:v>64.9810450931967</c:v>
                </c:pt>
                <c:pt idx="30">
                  <c:v>65.58332941483482</c:v>
                </c:pt>
                <c:pt idx="31">
                  <c:v>66.30831138792121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4859192"/>
        <c:axId val="-2084856024"/>
      </c:scatterChart>
      <c:valAx>
        <c:axId val="-2084859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4856024"/>
        <c:crosses val="autoZero"/>
        <c:crossBetween val="midCat"/>
      </c:valAx>
      <c:valAx>
        <c:axId val="-2084856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4859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'980047'!$E$69:$E$100</c:f>
              <c:numCache>
                <c:formatCode>General</c:formatCode>
                <c:ptCount val="32"/>
                <c:pt idx="0">
                  <c:v>32.0</c:v>
                </c:pt>
                <c:pt idx="1">
                  <c:v>46.0</c:v>
                </c:pt>
                <c:pt idx="2">
                  <c:v>56.0</c:v>
                </c:pt>
                <c:pt idx="3">
                  <c:v>61.0</c:v>
                </c:pt>
                <c:pt idx="4">
                  <c:v>38.0</c:v>
                </c:pt>
                <c:pt idx="5">
                  <c:v>43.0</c:v>
                </c:pt>
                <c:pt idx="6">
                  <c:v>51.0</c:v>
                </c:pt>
                <c:pt idx="7">
                  <c:v>57.0</c:v>
                </c:pt>
                <c:pt idx="8">
                  <c:v>72.0</c:v>
                </c:pt>
                <c:pt idx="9">
                  <c:v>100.0</c:v>
                </c:pt>
                <c:pt idx="10">
                  <c:v>120.0</c:v>
                </c:pt>
                <c:pt idx="11">
                  <c:v>131.0</c:v>
                </c:pt>
                <c:pt idx="12">
                  <c:v>163.0</c:v>
                </c:pt>
                <c:pt idx="13">
                  <c:v>197.0</c:v>
                </c:pt>
                <c:pt idx="14">
                  <c:v>252.0</c:v>
                </c:pt>
                <c:pt idx="15">
                  <c:v>309.0</c:v>
                </c:pt>
                <c:pt idx="16">
                  <c:v>226.0</c:v>
                </c:pt>
                <c:pt idx="17">
                  <c:v>179.0</c:v>
                </c:pt>
                <c:pt idx="18">
                  <c:v>142.0</c:v>
                </c:pt>
                <c:pt idx="19">
                  <c:v>109.0</c:v>
                </c:pt>
                <c:pt idx="20">
                  <c:v>96.0</c:v>
                </c:pt>
                <c:pt idx="21">
                  <c:v>67.0</c:v>
                </c:pt>
                <c:pt idx="22">
                  <c:v>70.0</c:v>
                </c:pt>
                <c:pt idx="23">
                  <c:v>46.0</c:v>
                </c:pt>
                <c:pt idx="24">
                  <c:v>53.0</c:v>
                </c:pt>
                <c:pt idx="25">
                  <c:v>63.0</c:v>
                </c:pt>
                <c:pt idx="26">
                  <c:v>48.0</c:v>
                </c:pt>
                <c:pt idx="27">
                  <c:v>53.0</c:v>
                </c:pt>
                <c:pt idx="28">
                  <c:v>55.0</c:v>
                </c:pt>
                <c:pt idx="29">
                  <c:v>59.0</c:v>
                </c:pt>
                <c:pt idx="30">
                  <c:v>61.0</c:v>
                </c:pt>
                <c:pt idx="31">
                  <c:v>75.0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'980047'!$F$69:$F$100</c:f>
              <c:numCache>
                <c:formatCode>0</c:formatCode>
                <c:ptCount val="32"/>
                <c:pt idx="0">
                  <c:v>43.71878265785747</c:v>
                </c:pt>
                <c:pt idx="1">
                  <c:v>44.19019156837867</c:v>
                </c:pt>
                <c:pt idx="2">
                  <c:v>44.70007975197533</c:v>
                </c:pt>
                <c:pt idx="3">
                  <c:v>45.24308975191872</c:v>
                </c:pt>
                <c:pt idx="4">
                  <c:v>45.93818688358308</c:v>
                </c:pt>
                <c:pt idx="5">
                  <c:v>46.992082028104</c:v>
                </c:pt>
                <c:pt idx="6">
                  <c:v>49.17686242626795</c:v>
                </c:pt>
                <c:pt idx="7">
                  <c:v>53.93015665800574</c:v>
                </c:pt>
                <c:pt idx="8">
                  <c:v>63.56682120011972</c:v>
                </c:pt>
                <c:pt idx="9">
                  <c:v>80.88175427300943</c:v>
                </c:pt>
                <c:pt idx="10">
                  <c:v>106.8192020972854</c:v>
                </c:pt>
                <c:pt idx="11">
                  <c:v>143.4287843291317</c:v>
                </c:pt>
                <c:pt idx="12">
                  <c:v>184.6500679451293</c:v>
                </c:pt>
                <c:pt idx="13">
                  <c:v>220.1003587445051</c:v>
                </c:pt>
                <c:pt idx="14">
                  <c:v>243.8139843501553</c:v>
                </c:pt>
                <c:pt idx="15">
                  <c:v>245.5874739244357</c:v>
                </c:pt>
                <c:pt idx="16">
                  <c:v>224.6944100744523</c:v>
                </c:pt>
                <c:pt idx="17">
                  <c:v>188.6555789540285</c:v>
                </c:pt>
                <c:pt idx="18">
                  <c:v>151.1435912994923</c:v>
                </c:pt>
                <c:pt idx="19">
                  <c:v>115.2287557575983</c:v>
                </c:pt>
                <c:pt idx="20">
                  <c:v>88.01834364443561</c:v>
                </c:pt>
                <c:pt idx="21">
                  <c:v>71.0453527448783</c:v>
                </c:pt>
                <c:pt idx="22">
                  <c:v>61.66569782196148</c:v>
                </c:pt>
                <c:pt idx="23">
                  <c:v>57.67707604861305</c:v>
                </c:pt>
                <c:pt idx="24">
                  <c:v>56.38746784773159</c:v>
                </c:pt>
                <c:pt idx="25">
                  <c:v>56.16288192735965</c:v>
                </c:pt>
                <c:pt idx="26">
                  <c:v>56.40098322458227</c:v>
                </c:pt>
                <c:pt idx="27">
                  <c:v>56.84204803320394</c:v>
                </c:pt>
                <c:pt idx="28">
                  <c:v>57.27639900068843</c:v>
                </c:pt>
                <c:pt idx="29">
                  <c:v>57.78289852412178</c:v>
                </c:pt>
                <c:pt idx="30">
                  <c:v>58.26293065772976</c:v>
                </c:pt>
                <c:pt idx="31">
                  <c:v>58.72643966358062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29883368"/>
        <c:axId val="-2057395528"/>
      </c:scatterChart>
      <c:valAx>
        <c:axId val="-2029883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57395528"/>
        <c:crosses val="autoZero"/>
        <c:crossBetween val="midCat"/>
      </c:valAx>
      <c:valAx>
        <c:axId val="-2057395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29883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'980047'!$E$969:$E$1000</c:f>
              <c:numCache>
                <c:formatCode>General</c:formatCode>
                <c:ptCount val="32"/>
                <c:pt idx="0">
                  <c:v>44.0</c:v>
                </c:pt>
                <c:pt idx="1">
                  <c:v>34.0</c:v>
                </c:pt>
                <c:pt idx="2">
                  <c:v>29.0</c:v>
                </c:pt>
                <c:pt idx="3">
                  <c:v>46.0</c:v>
                </c:pt>
                <c:pt idx="4">
                  <c:v>51.0</c:v>
                </c:pt>
                <c:pt idx="5">
                  <c:v>50.0</c:v>
                </c:pt>
                <c:pt idx="6">
                  <c:v>74.0</c:v>
                </c:pt>
                <c:pt idx="7">
                  <c:v>60.0</c:v>
                </c:pt>
                <c:pt idx="8">
                  <c:v>64.0</c:v>
                </c:pt>
                <c:pt idx="9">
                  <c:v>72.0</c:v>
                </c:pt>
                <c:pt idx="10">
                  <c:v>87.0</c:v>
                </c:pt>
                <c:pt idx="11">
                  <c:v>110.0</c:v>
                </c:pt>
                <c:pt idx="12">
                  <c:v>156.0</c:v>
                </c:pt>
                <c:pt idx="13">
                  <c:v>159.0</c:v>
                </c:pt>
                <c:pt idx="14">
                  <c:v>213.0</c:v>
                </c:pt>
                <c:pt idx="15">
                  <c:v>235.0</c:v>
                </c:pt>
                <c:pt idx="16">
                  <c:v>221.0</c:v>
                </c:pt>
                <c:pt idx="17">
                  <c:v>162.0</c:v>
                </c:pt>
                <c:pt idx="18">
                  <c:v>128.0</c:v>
                </c:pt>
                <c:pt idx="19">
                  <c:v>105.0</c:v>
                </c:pt>
                <c:pt idx="20">
                  <c:v>94.0</c:v>
                </c:pt>
                <c:pt idx="21">
                  <c:v>73.0</c:v>
                </c:pt>
                <c:pt idx="22">
                  <c:v>56.0</c:v>
                </c:pt>
                <c:pt idx="23">
                  <c:v>74.0</c:v>
                </c:pt>
                <c:pt idx="24">
                  <c:v>68.0</c:v>
                </c:pt>
                <c:pt idx="25">
                  <c:v>61.0</c:v>
                </c:pt>
                <c:pt idx="26">
                  <c:v>62.0</c:v>
                </c:pt>
                <c:pt idx="27">
                  <c:v>61.0</c:v>
                </c:pt>
                <c:pt idx="28">
                  <c:v>64.0</c:v>
                </c:pt>
                <c:pt idx="29">
                  <c:v>54.0</c:v>
                </c:pt>
                <c:pt idx="30">
                  <c:v>57.0</c:v>
                </c:pt>
                <c:pt idx="31">
                  <c:v>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'980047'!$F$969:$F$1000</c:f>
              <c:numCache>
                <c:formatCode>0</c:formatCode>
                <c:ptCount val="32"/>
                <c:pt idx="0">
                  <c:v>42.37336874754208</c:v>
                </c:pt>
                <c:pt idx="1">
                  <c:v>43.0774232503341</c:v>
                </c:pt>
                <c:pt idx="2">
                  <c:v>43.82364329305388</c:v>
                </c:pt>
                <c:pt idx="3">
                  <c:v>44.56525737334809</c:v>
                </c:pt>
                <c:pt idx="4">
                  <c:v>45.36362085194945</c:v>
                </c:pt>
                <c:pt idx="5">
                  <c:v>46.28921089971867</c:v>
                </c:pt>
                <c:pt idx="6">
                  <c:v>47.79704344330735</c:v>
                </c:pt>
                <c:pt idx="7">
                  <c:v>50.74826214320411</c:v>
                </c:pt>
                <c:pt idx="8">
                  <c:v>56.79541318315747</c:v>
                </c:pt>
                <c:pt idx="9">
                  <c:v>68.35468862860323</c:v>
                </c:pt>
                <c:pt idx="10">
                  <c:v>87.02890136781001</c:v>
                </c:pt>
                <c:pt idx="11">
                  <c:v>115.5523840638369</c:v>
                </c:pt>
                <c:pt idx="12">
                  <c:v>150.3832912158128</c:v>
                </c:pt>
                <c:pt idx="13">
                  <c:v>183.0632357693961</c:v>
                </c:pt>
                <c:pt idx="14">
                  <c:v>208.0879845620921</c:v>
                </c:pt>
                <c:pt idx="15">
                  <c:v>214.838618042811</c:v>
                </c:pt>
                <c:pt idx="16">
                  <c:v>200.7899096532205</c:v>
                </c:pt>
                <c:pt idx="17">
                  <c:v>171.6785026024338</c:v>
                </c:pt>
                <c:pt idx="18">
                  <c:v>139.8236281325742</c:v>
                </c:pt>
                <c:pt idx="19">
                  <c:v>108.870096465111</c:v>
                </c:pt>
                <c:pt idx="20">
                  <c:v>85.56515000952136</c:v>
                </c:pt>
                <c:pt idx="21">
                  <c:v>71.4082607979704</c:v>
                </c:pt>
                <c:pt idx="22">
                  <c:v>63.99892065567927</c:v>
                </c:pt>
                <c:pt idx="23">
                  <c:v>61.19772176956327</c:v>
                </c:pt>
                <c:pt idx="24">
                  <c:v>60.57642593820801</c:v>
                </c:pt>
                <c:pt idx="25">
                  <c:v>60.77709068074741</c:v>
                </c:pt>
                <c:pt idx="26">
                  <c:v>61.34737182339872</c:v>
                </c:pt>
                <c:pt idx="27">
                  <c:v>62.07695285800502</c:v>
                </c:pt>
                <c:pt idx="28">
                  <c:v>62.7454562065002</c:v>
                </c:pt>
                <c:pt idx="29">
                  <c:v>63.51111022051724</c:v>
                </c:pt>
                <c:pt idx="30">
                  <c:v>64.2334134302543</c:v>
                </c:pt>
                <c:pt idx="31">
                  <c:v>64.9301992329668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4901640"/>
        <c:axId val="-2084911688"/>
      </c:scatterChart>
      <c:valAx>
        <c:axId val="-2084901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4911688"/>
        <c:crosses val="autoZero"/>
        <c:crossBetween val="midCat"/>
      </c:valAx>
      <c:valAx>
        <c:axId val="-2084911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4901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'980047'!$E$1019:$E$1050</c:f>
              <c:numCache>
                <c:formatCode>General</c:formatCode>
                <c:ptCount val="32"/>
                <c:pt idx="0">
                  <c:v>35.0</c:v>
                </c:pt>
                <c:pt idx="1">
                  <c:v>42.0</c:v>
                </c:pt>
                <c:pt idx="2">
                  <c:v>45.0</c:v>
                </c:pt>
                <c:pt idx="3">
                  <c:v>53.0</c:v>
                </c:pt>
                <c:pt idx="4">
                  <c:v>44.0</c:v>
                </c:pt>
                <c:pt idx="5">
                  <c:v>51.0</c:v>
                </c:pt>
                <c:pt idx="6">
                  <c:v>41.0</c:v>
                </c:pt>
                <c:pt idx="7">
                  <c:v>64.0</c:v>
                </c:pt>
                <c:pt idx="8">
                  <c:v>76.0</c:v>
                </c:pt>
                <c:pt idx="9">
                  <c:v>104.0</c:v>
                </c:pt>
                <c:pt idx="10">
                  <c:v>103.0</c:v>
                </c:pt>
                <c:pt idx="11">
                  <c:v>110.0</c:v>
                </c:pt>
                <c:pt idx="12">
                  <c:v>129.0</c:v>
                </c:pt>
                <c:pt idx="13">
                  <c:v>181.0</c:v>
                </c:pt>
                <c:pt idx="14">
                  <c:v>203.0</c:v>
                </c:pt>
                <c:pt idx="15">
                  <c:v>216.0</c:v>
                </c:pt>
                <c:pt idx="16">
                  <c:v>231.0</c:v>
                </c:pt>
                <c:pt idx="17">
                  <c:v>175.0</c:v>
                </c:pt>
                <c:pt idx="18">
                  <c:v>143.0</c:v>
                </c:pt>
                <c:pt idx="19">
                  <c:v>116.0</c:v>
                </c:pt>
                <c:pt idx="20">
                  <c:v>83.0</c:v>
                </c:pt>
                <c:pt idx="21">
                  <c:v>74.0</c:v>
                </c:pt>
                <c:pt idx="22">
                  <c:v>71.0</c:v>
                </c:pt>
                <c:pt idx="23">
                  <c:v>72.0</c:v>
                </c:pt>
                <c:pt idx="24">
                  <c:v>66.0</c:v>
                </c:pt>
                <c:pt idx="25">
                  <c:v>50.0</c:v>
                </c:pt>
                <c:pt idx="26">
                  <c:v>57.0</c:v>
                </c:pt>
                <c:pt idx="27">
                  <c:v>63.0</c:v>
                </c:pt>
                <c:pt idx="28">
                  <c:v>62.0</c:v>
                </c:pt>
                <c:pt idx="29">
                  <c:v>58.0</c:v>
                </c:pt>
                <c:pt idx="30">
                  <c:v>48.0</c:v>
                </c:pt>
                <c:pt idx="31">
                  <c:v>59.0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'980047'!$F$1019:$F$1050</c:f>
              <c:numCache>
                <c:formatCode>0</c:formatCode>
                <c:ptCount val="32"/>
                <c:pt idx="0">
                  <c:v>43.75332106688951</c:v>
                </c:pt>
                <c:pt idx="1">
                  <c:v>44.2456374434506</c:v>
                </c:pt>
                <c:pt idx="2">
                  <c:v>44.78943382625634</c:v>
                </c:pt>
                <c:pt idx="3">
                  <c:v>45.3935787320355</c:v>
                </c:pt>
                <c:pt idx="4">
                  <c:v>46.2027063662851</c:v>
                </c:pt>
                <c:pt idx="5">
                  <c:v>47.42656214619955</c:v>
                </c:pt>
                <c:pt idx="6">
                  <c:v>49.80033845411678</c:v>
                </c:pt>
                <c:pt idx="7">
                  <c:v>54.47345052549088</c:v>
                </c:pt>
                <c:pt idx="8">
                  <c:v>63.05610345005503</c:v>
                </c:pt>
                <c:pt idx="9">
                  <c:v>77.25849598332848</c:v>
                </c:pt>
                <c:pt idx="10">
                  <c:v>97.28544956792302</c:v>
                </c:pt>
                <c:pt idx="11">
                  <c:v>124.4825340525386</c:v>
                </c:pt>
                <c:pt idx="12">
                  <c:v>154.7249227214568</c:v>
                </c:pt>
                <c:pt idx="13">
                  <c:v>181.3786069332637</c:v>
                </c:pt>
                <c:pt idx="14">
                  <c:v>201.2445675634284</c:v>
                </c:pt>
                <c:pt idx="15">
                  <c:v>207.1219002588811</c:v>
                </c:pt>
                <c:pt idx="16">
                  <c:v>197.202879499843</c:v>
                </c:pt>
                <c:pt idx="17">
                  <c:v>174.7756454363281</c:v>
                </c:pt>
                <c:pt idx="18">
                  <c:v>148.2458083675067</c:v>
                </c:pt>
                <c:pt idx="19">
                  <c:v>119.786783204774</c:v>
                </c:pt>
                <c:pt idx="20">
                  <c:v>95.3727824718592</c:v>
                </c:pt>
                <c:pt idx="21">
                  <c:v>77.88269155796756</c:v>
                </c:pt>
                <c:pt idx="22">
                  <c:v>66.53619929619871</c:v>
                </c:pt>
                <c:pt idx="23">
                  <c:v>60.65466287970849</c:v>
                </c:pt>
                <c:pt idx="24">
                  <c:v>58.14171223831584</c:v>
                </c:pt>
                <c:pt idx="25">
                  <c:v>57.21792101796279</c:v>
                </c:pt>
                <c:pt idx="26">
                  <c:v>57.08916093189151</c:v>
                </c:pt>
                <c:pt idx="27">
                  <c:v>57.38446604869824</c:v>
                </c:pt>
                <c:pt idx="28">
                  <c:v>57.7825248870192</c:v>
                </c:pt>
                <c:pt idx="29">
                  <c:v>58.28702940866464</c:v>
                </c:pt>
                <c:pt idx="30">
                  <c:v>58.77812653995484</c:v>
                </c:pt>
                <c:pt idx="31">
                  <c:v>59.25576575553687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4947384"/>
        <c:axId val="-2084957448"/>
      </c:scatterChart>
      <c:valAx>
        <c:axId val="-2084947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4957448"/>
        <c:crosses val="autoZero"/>
        <c:crossBetween val="midCat"/>
      </c:valAx>
      <c:valAx>
        <c:axId val="-2084957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4947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'980047'!$E$1069:$E$1100</c:f>
              <c:numCache>
                <c:formatCode>General</c:formatCode>
                <c:ptCount val="32"/>
                <c:pt idx="0">
                  <c:v>45.0</c:v>
                </c:pt>
                <c:pt idx="1">
                  <c:v>43.0</c:v>
                </c:pt>
                <c:pt idx="2">
                  <c:v>48.0</c:v>
                </c:pt>
                <c:pt idx="3">
                  <c:v>59.0</c:v>
                </c:pt>
                <c:pt idx="4">
                  <c:v>43.0</c:v>
                </c:pt>
                <c:pt idx="5">
                  <c:v>59.0</c:v>
                </c:pt>
                <c:pt idx="6">
                  <c:v>54.0</c:v>
                </c:pt>
                <c:pt idx="7">
                  <c:v>62.0</c:v>
                </c:pt>
                <c:pt idx="8">
                  <c:v>82.0</c:v>
                </c:pt>
                <c:pt idx="9">
                  <c:v>93.0</c:v>
                </c:pt>
                <c:pt idx="10">
                  <c:v>97.0</c:v>
                </c:pt>
                <c:pt idx="11">
                  <c:v>112.0</c:v>
                </c:pt>
                <c:pt idx="12">
                  <c:v>163.0</c:v>
                </c:pt>
                <c:pt idx="13">
                  <c:v>183.0</c:v>
                </c:pt>
                <c:pt idx="14">
                  <c:v>184.0</c:v>
                </c:pt>
                <c:pt idx="15">
                  <c:v>224.0</c:v>
                </c:pt>
                <c:pt idx="16">
                  <c:v>228.0</c:v>
                </c:pt>
                <c:pt idx="17">
                  <c:v>198.0</c:v>
                </c:pt>
                <c:pt idx="18">
                  <c:v>138.0</c:v>
                </c:pt>
                <c:pt idx="19">
                  <c:v>121.0</c:v>
                </c:pt>
                <c:pt idx="20">
                  <c:v>97.0</c:v>
                </c:pt>
                <c:pt idx="21">
                  <c:v>85.0</c:v>
                </c:pt>
                <c:pt idx="22">
                  <c:v>59.0</c:v>
                </c:pt>
                <c:pt idx="23">
                  <c:v>78.0</c:v>
                </c:pt>
                <c:pt idx="24">
                  <c:v>72.0</c:v>
                </c:pt>
                <c:pt idx="25">
                  <c:v>62.0</c:v>
                </c:pt>
                <c:pt idx="26">
                  <c:v>60.0</c:v>
                </c:pt>
                <c:pt idx="27">
                  <c:v>70.0</c:v>
                </c:pt>
                <c:pt idx="28">
                  <c:v>53.0</c:v>
                </c:pt>
                <c:pt idx="29">
                  <c:v>64.0</c:v>
                </c:pt>
                <c:pt idx="30">
                  <c:v>51.0</c:v>
                </c:pt>
                <c:pt idx="31">
                  <c:v>60.0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'980047'!$F$1069:$F$1100</c:f>
              <c:numCache>
                <c:formatCode>0</c:formatCode>
                <c:ptCount val="32"/>
                <c:pt idx="0">
                  <c:v>48.98599251285607</c:v>
                </c:pt>
                <c:pt idx="1">
                  <c:v>49.38745229005361</c:v>
                </c:pt>
                <c:pt idx="2">
                  <c:v>49.83324088886783</c:v>
                </c:pt>
                <c:pt idx="3">
                  <c:v>50.33609795458292</c:v>
                </c:pt>
                <c:pt idx="4">
                  <c:v>51.02992140451936</c:v>
                </c:pt>
                <c:pt idx="5">
                  <c:v>52.11778494637381</c:v>
                </c:pt>
                <c:pt idx="6">
                  <c:v>54.294649424922</c:v>
                </c:pt>
                <c:pt idx="7">
                  <c:v>58.68074912379155</c:v>
                </c:pt>
                <c:pt idx="8">
                  <c:v>66.87325843921128</c:v>
                </c:pt>
                <c:pt idx="9">
                  <c:v>80.61292253755956</c:v>
                </c:pt>
                <c:pt idx="10">
                  <c:v>100.2139494159748</c:v>
                </c:pt>
                <c:pt idx="11">
                  <c:v>127.1380105808163</c:v>
                </c:pt>
                <c:pt idx="12">
                  <c:v>157.4504516783927</c:v>
                </c:pt>
                <c:pt idx="13">
                  <c:v>184.5643207438526</c:v>
                </c:pt>
                <c:pt idx="14">
                  <c:v>205.2740033744764</c:v>
                </c:pt>
                <c:pt idx="15">
                  <c:v>212.133648162092</c:v>
                </c:pt>
                <c:pt idx="16">
                  <c:v>203.0086551728883</c:v>
                </c:pt>
                <c:pt idx="17">
                  <c:v>180.9404030179013</c:v>
                </c:pt>
                <c:pt idx="18">
                  <c:v>154.307666264622</c:v>
                </c:pt>
                <c:pt idx="19">
                  <c:v>125.3818074210082</c:v>
                </c:pt>
                <c:pt idx="20">
                  <c:v>100.3101862278737</c:v>
                </c:pt>
                <c:pt idx="21">
                  <c:v>82.17464194696703</c:v>
                </c:pt>
                <c:pt idx="22">
                  <c:v>70.28163710959056</c:v>
                </c:pt>
                <c:pt idx="23">
                  <c:v>64.02155723014377</c:v>
                </c:pt>
                <c:pt idx="24">
                  <c:v>61.27140289736748</c:v>
                </c:pt>
                <c:pt idx="25">
                  <c:v>60.1849074401393</c:v>
                </c:pt>
                <c:pt idx="26">
                  <c:v>59.9244232706121</c:v>
                </c:pt>
                <c:pt idx="27">
                  <c:v>60.10555864315126</c:v>
                </c:pt>
                <c:pt idx="28">
                  <c:v>60.41236085898597</c:v>
                </c:pt>
                <c:pt idx="29">
                  <c:v>60.81698900482156</c:v>
                </c:pt>
                <c:pt idx="30">
                  <c:v>61.21523099266656</c:v>
                </c:pt>
                <c:pt idx="31">
                  <c:v>61.60363420140161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4993976"/>
        <c:axId val="-2085006360"/>
      </c:scatterChart>
      <c:valAx>
        <c:axId val="-2084993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5006360"/>
        <c:crosses val="autoZero"/>
        <c:crossBetween val="midCat"/>
      </c:valAx>
      <c:valAx>
        <c:axId val="-2085006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4993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'980047'!$E$1119:$E$1150</c:f>
              <c:numCache>
                <c:formatCode>General</c:formatCode>
                <c:ptCount val="32"/>
                <c:pt idx="0">
                  <c:v>117.0</c:v>
                </c:pt>
                <c:pt idx="1">
                  <c:v>122.0</c:v>
                </c:pt>
                <c:pt idx="2">
                  <c:v>142.0</c:v>
                </c:pt>
                <c:pt idx="3">
                  <c:v>158.0</c:v>
                </c:pt>
                <c:pt idx="4">
                  <c:v>164.0</c:v>
                </c:pt>
                <c:pt idx="5">
                  <c:v>167.0</c:v>
                </c:pt>
                <c:pt idx="6">
                  <c:v>199.0</c:v>
                </c:pt>
                <c:pt idx="7">
                  <c:v>175.0</c:v>
                </c:pt>
                <c:pt idx="8">
                  <c:v>222.0</c:v>
                </c:pt>
                <c:pt idx="9">
                  <c:v>212.0</c:v>
                </c:pt>
                <c:pt idx="10">
                  <c:v>280.0</c:v>
                </c:pt>
                <c:pt idx="11">
                  <c:v>299.0</c:v>
                </c:pt>
                <c:pt idx="12">
                  <c:v>314.0</c:v>
                </c:pt>
                <c:pt idx="13">
                  <c:v>387.0</c:v>
                </c:pt>
                <c:pt idx="14">
                  <c:v>436.0</c:v>
                </c:pt>
                <c:pt idx="15">
                  <c:v>477.0</c:v>
                </c:pt>
                <c:pt idx="16">
                  <c:v>508.0</c:v>
                </c:pt>
                <c:pt idx="17">
                  <c:v>484.0</c:v>
                </c:pt>
                <c:pt idx="18">
                  <c:v>456.0</c:v>
                </c:pt>
                <c:pt idx="19">
                  <c:v>425.0</c:v>
                </c:pt>
                <c:pt idx="20">
                  <c:v>356.0</c:v>
                </c:pt>
                <c:pt idx="21">
                  <c:v>333.0</c:v>
                </c:pt>
                <c:pt idx="22">
                  <c:v>315.0</c:v>
                </c:pt>
                <c:pt idx="23">
                  <c:v>277.0</c:v>
                </c:pt>
                <c:pt idx="24">
                  <c:v>285.0</c:v>
                </c:pt>
                <c:pt idx="25">
                  <c:v>206.0</c:v>
                </c:pt>
                <c:pt idx="26">
                  <c:v>208.0</c:v>
                </c:pt>
                <c:pt idx="27">
                  <c:v>217.0</c:v>
                </c:pt>
                <c:pt idx="28">
                  <c:v>204.0</c:v>
                </c:pt>
                <c:pt idx="29">
                  <c:v>185.0</c:v>
                </c:pt>
                <c:pt idx="30">
                  <c:v>174.0</c:v>
                </c:pt>
                <c:pt idx="31">
                  <c:v>194.0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'980047'!$F$1119:$F$1150</c:f>
              <c:numCache>
                <c:formatCode>0</c:formatCode>
                <c:ptCount val="32"/>
                <c:pt idx="0">
                  <c:v>136.1263142735184</c:v>
                </c:pt>
                <c:pt idx="1">
                  <c:v>138.2816527068102</c:v>
                </c:pt>
                <c:pt idx="2">
                  <c:v>141.0353556910458</c:v>
                </c:pt>
                <c:pt idx="3">
                  <c:v>144.5686002818767</c:v>
                </c:pt>
                <c:pt idx="4">
                  <c:v>149.5261942469292</c:v>
                </c:pt>
                <c:pt idx="5">
                  <c:v>156.2766031179023</c:v>
                </c:pt>
                <c:pt idx="6">
                  <c:v>166.7155612382789</c:v>
                </c:pt>
                <c:pt idx="7">
                  <c:v>182.2122363774657</c:v>
                </c:pt>
                <c:pt idx="8">
                  <c:v>203.8688137449612</c:v>
                </c:pt>
                <c:pt idx="9">
                  <c:v>232.3266370070358</c:v>
                </c:pt>
                <c:pt idx="10">
                  <c:v>266.115188375553</c:v>
                </c:pt>
                <c:pt idx="11">
                  <c:v>307.1591643631995</c:v>
                </c:pt>
                <c:pt idx="12">
                  <c:v>351.0331516777461</c:v>
                </c:pt>
                <c:pt idx="13">
                  <c:v>391.9740597030902</c:v>
                </c:pt>
                <c:pt idx="14">
                  <c:v>430.2984571776271</c:v>
                </c:pt>
                <c:pt idx="15">
                  <c:v>458.6300718589599</c:v>
                </c:pt>
                <c:pt idx="16">
                  <c:v>472.7056725628043</c:v>
                </c:pt>
                <c:pt idx="17">
                  <c:v>470.7261810684793</c:v>
                </c:pt>
                <c:pt idx="18">
                  <c:v>455.3048344618405</c:v>
                </c:pt>
                <c:pt idx="19">
                  <c:v>426.9990791561199</c:v>
                </c:pt>
                <c:pt idx="20">
                  <c:v>389.7841875458702</c:v>
                </c:pt>
                <c:pt idx="21">
                  <c:v>349.3776512994246</c:v>
                </c:pt>
                <c:pt idx="22">
                  <c:v>308.3284144940481</c:v>
                </c:pt>
                <c:pt idx="23">
                  <c:v>273.0335995878187</c:v>
                </c:pt>
                <c:pt idx="24">
                  <c:v>246.3933047026119</c:v>
                </c:pt>
                <c:pt idx="25">
                  <c:v>226.2549015045147</c:v>
                </c:pt>
                <c:pt idx="26">
                  <c:v>210.7176041071912</c:v>
                </c:pt>
                <c:pt idx="27">
                  <c:v>200.3344742571128</c:v>
                </c:pt>
                <c:pt idx="28">
                  <c:v>195.0972033664036</c:v>
                </c:pt>
                <c:pt idx="29">
                  <c:v>192.2112922872635</c:v>
                </c:pt>
                <c:pt idx="30">
                  <c:v>191.4455856311791</c:v>
                </c:pt>
                <c:pt idx="31">
                  <c:v>191.8035992756514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5036296"/>
        <c:axId val="-2085049880"/>
      </c:scatterChart>
      <c:valAx>
        <c:axId val="-2085036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5049880"/>
        <c:crosses val="autoZero"/>
        <c:crossBetween val="midCat"/>
      </c:valAx>
      <c:valAx>
        <c:axId val="-2085049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5036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'980047'!$E$1169:$E$1200</c:f>
              <c:numCache>
                <c:formatCode>General</c:formatCode>
                <c:ptCount val="32"/>
                <c:pt idx="0">
                  <c:v>109.0</c:v>
                </c:pt>
                <c:pt idx="1">
                  <c:v>113.0</c:v>
                </c:pt>
                <c:pt idx="2">
                  <c:v>144.0</c:v>
                </c:pt>
                <c:pt idx="3">
                  <c:v>151.0</c:v>
                </c:pt>
                <c:pt idx="4">
                  <c:v>150.0</c:v>
                </c:pt>
                <c:pt idx="5">
                  <c:v>153.0</c:v>
                </c:pt>
                <c:pt idx="6">
                  <c:v>173.0</c:v>
                </c:pt>
                <c:pt idx="7">
                  <c:v>184.0</c:v>
                </c:pt>
                <c:pt idx="8">
                  <c:v>213.0</c:v>
                </c:pt>
                <c:pt idx="9">
                  <c:v>228.0</c:v>
                </c:pt>
                <c:pt idx="10">
                  <c:v>277.0</c:v>
                </c:pt>
                <c:pt idx="11">
                  <c:v>283.0</c:v>
                </c:pt>
                <c:pt idx="12">
                  <c:v>304.0</c:v>
                </c:pt>
                <c:pt idx="13">
                  <c:v>348.0</c:v>
                </c:pt>
                <c:pt idx="14">
                  <c:v>432.0</c:v>
                </c:pt>
                <c:pt idx="15">
                  <c:v>457.0</c:v>
                </c:pt>
                <c:pt idx="16">
                  <c:v>483.0</c:v>
                </c:pt>
                <c:pt idx="17">
                  <c:v>428.0</c:v>
                </c:pt>
                <c:pt idx="18">
                  <c:v>493.0</c:v>
                </c:pt>
                <c:pt idx="19">
                  <c:v>414.0</c:v>
                </c:pt>
                <c:pt idx="20">
                  <c:v>357.0</c:v>
                </c:pt>
                <c:pt idx="21">
                  <c:v>348.0</c:v>
                </c:pt>
                <c:pt idx="22">
                  <c:v>310.0</c:v>
                </c:pt>
                <c:pt idx="23">
                  <c:v>274.0</c:v>
                </c:pt>
                <c:pt idx="24">
                  <c:v>248.0</c:v>
                </c:pt>
                <c:pt idx="25">
                  <c:v>242.0</c:v>
                </c:pt>
                <c:pt idx="26">
                  <c:v>220.0</c:v>
                </c:pt>
                <c:pt idx="27">
                  <c:v>199.0</c:v>
                </c:pt>
                <c:pt idx="28">
                  <c:v>206.0</c:v>
                </c:pt>
                <c:pt idx="29">
                  <c:v>205.0</c:v>
                </c:pt>
                <c:pt idx="30">
                  <c:v>206.0</c:v>
                </c:pt>
                <c:pt idx="31">
                  <c:v>198.0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'980047'!$F$1169:$F$1200</c:f>
              <c:numCache>
                <c:formatCode>0</c:formatCode>
                <c:ptCount val="32"/>
                <c:pt idx="0">
                  <c:v>126.5259235703423</c:v>
                </c:pt>
                <c:pt idx="1">
                  <c:v>129.3695571133867</c:v>
                </c:pt>
                <c:pt idx="2">
                  <c:v>132.8703430321527</c:v>
                </c:pt>
                <c:pt idx="3">
                  <c:v>137.1476697358653</c:v>
                </c:pt>
                <c:pt idx="4">
                  <c:v>142.845374866552</c:v>
                </c:pt>
                <c:pt idx="5">
                  <c:v>150.2501544564443</c:v>
                </c:pt>
                <c:pt idx="6">
                  <c:v>161.2558062354974</c:v>
                </c:pt>
                <c:pt idx="7">
                  <c:v>177.0619835424613</c:v>
                </c:pt>
                <c:pt idx="8">
                  <c:v>198.5816744257829</c:v>
                </c:pt>
                <c:pt idx="9">
                  <c:v>226.296123468354</c:v>
                </c:pt>
                <c:pt idx="10">
                  <c:v>258.7100729871621</c:v>
                </c:pt>
                <c:pt idx="11">
                  <c:v>297.6444796445408</c:v>
                </c:pt>
                <c:pt idx="12">
                  <c:v>338.943149613302</c:v>
                </c:pt>
                <c:pt idx="13">
                  <c:v>377.3398618848348</c:v>
                </c:pt>
                <c:pt idx="14">
                  <c:v>413.3331209408618</c:v>
                </c:pt>
                <c:pt idx="15">
                  <c:v>440.2436409594295</c:v>
                </c:pt>
                <c:pt idx="16">
                  <c:v>454.2591011977721</c:v>
                </c:pt>
                <c:pt idx="17">
                  <c:v>453.7353747846337</c:v>
                </c:pt>
                <c:pt idx="18">
                  <c:v>440.8822351827706</c:v>
                </c:pt>
                <c:pt idx="19">
                  <c:v>416.2568007147634</c:v>
                </c:pt>
                <c:pt idx="20">
                  <c:v>383.2643648931325</c:v>
                </c:pt>
                <c:pt idx="21">
                  <c:v>346.9757087032095</c:v>
                </c:pt>
                <c:pt idx="22">
                  <c:v>309.6924368348134</c:v>
                </c:pt>
                <c:pt idx="23">
                  <c:v>277.2960112553838</c:v>
                </c:pt>
                <c:pt idx="24">
                  <c:v>252.6172713018154</c:v>
                </c:pt>
                <c:pt idx="25">
                  <c:v>233.8267231196175</c:v>
                </c:pt>
                <c:pt idx="26">
                  <c:v>219.2719152621281</c:v>
                </c:pt>
                <c:pt idx="27">
                  <c:v>209.5889110106834</c:v>
                </c:pt>
                <c:pt idx="28">
                  <c:v>204.8288488500675</c:v>
                </c:pt>
                <c:pt idx="29">
                  <c:v>202.444375593595</c:v>
                </c:pt>
                <c:pt idx="30">
                  <c:v>202.1707565750534</c:v>
                </c:pt>
                <c:pt idx="31">
                  <c:v>203.042735443437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5102088"/>
        <c:axId val="-2085098920"/>
      </c:scatterChart>
      <c:valAx>
        <c:axId val="-2085102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5098920"/>
        <c:crosses val="autoZero"/>
        <c:crossBetween val="midCat"/>
      </c:valAx>
      <c:valAx>
        <c:axId val="-2085098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51020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'980047'!$E$1219:$E$1250</c:f>
              <c:numCache>
                <c:formatCode>General</c:formatCode>
                <c:ptCount val="32"/>
                <c:pt idx="0">
                  <c:v>133.0</c:v>
                </c:pt>
                <c:pt idx="1">
                  <c:v>141.0</c:v>
                </c:pt>
                <c:pt idx="2">
                  <c:v>160.0</c:v>
                </c:pt>
                <c:pt idx="3">
                  <c:v>187.0</c:v>
                </c:pt>
                <c:pt idx="4">
                  <c:v>168.0</c:v>
                </c:pt>
                <c:pt idx="5">
                  <c:v>172.0</c:v>
                </c:pt>
                <c:pt idx="6">
                  <c:v>198.0</c:v>
                </c:pt>
                <c:pt idx="7">
                  <c:v>196.0</c:v>
                </c:pt>
                <c:pt idx="8">
                  <c:v>198.0</c:v>
                </c:pt>
                <c:pt idx="9">
                  <c:v>225.0</c:v>
                </c:pt>
                <c:pt idx="10">
                  <c:v>209.0</c:v>
                </c:pt>
                <c:pt idx="11">
                  <c:v>270.0</c:v>
                </c:pt>
                <c:pt idx="12">
                  <c:v>329.0</c:v>
                </c:pt>
                <c:pt idx="13">
                  <c:v>352.0</c:v>
                </c:pt>
                <c:pt idx="14">
                  <c:v>409.0</c:v>
                </c:pt>
                <c:pt idx="15">
                  <c:v>411.0</c:v>
                </c:pt>
                <c:pt idx="16">
                  <c:v>441.0</c:v>
                </c:pt>
                <c:pt idx="17">
                  <c:v>422.0</c:v>
                </c:pt>
                <c:pt idx="18">
                  <c:v>409.0</c:v>
                </c:pt>
                <c:pt idx="19">
                  <c:v>389.0</c:v>
                </c:pt>
                <c:pt idx="20">
                  <c:v>393.0</c:v>
                </c:pt>
                <c:pt idx="21">
                  <c:v>362.0</c:v>
                </c:pt>
                <c:pt idx="22">
                  <c:v>352.0</c:v>
                </c:pt>
                <c:pt idx="23">
                  <c:v>272.0</c:v>
                </c:pt>
                <c:pt idx="24">
                  <c:v>264.0</c:v>
                </c:pt>
                <c:pt idx="25">
                  <c:v>241.0</c:v>
                </c:pt>
                <c:pt idx="26">
                  <c:v>240.0</c:v>
                </c:pt>
                <c:pt idx="27">
                  <c:v>221.0</c:v>
                </c:pt>
                <c:pt idx="28">
                  <c:v>206.0</c:v>
                </c:pt>
                <c:pt idx="29">
                  <c:v>219.0</c:v>
                </c:pt>
                <c:pt idx="30">
                  <c:v>232.0</c:v>
                </c:pt>
                <c:pt idx="31">
                  <c:v>216.0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'980047'!$F$1219:$F$1250</c:f>
              <c:numCache>
                <c:formatCode>0</c:formatCode>
                <c:ptCount val="32"/>
                <c:pt idx="0">
                  <c:v>152.2450988806891</c:v>
                </c:pt>
                <c:pt idx="1">
                  <c:v>154.4924064207369</c:v>
                </c:pt>
                <c:pt idx="2">
                  <c:v>157.0935854566453</c:v>
                </c:pt>
                <c:pt idx="3">
                  <c:v>160.0634376377955</c:v>
                </c:pt>
                <c:pt idx="4">
                  <c:v>163.8131274725081</c:v>
                </c:pt>
                <c:pt idx="5">
                  <c:v>168.5623811463948</c:v>
                </c:pt>
                <c:pt idx="6">
                  <c:v>175.6408374733803</c:v>
                </c:pt>
                <c:pt idx="7">
                  <c:v>186.0808643716353</c:v>
                </c:pt>
                <c:pt idx="8">
                  <c:v>200.9095587918415</c:v>
                </c:pt>
                <c:pt idx="9">
                  <c:v>220.993930500814</c:v>
                </c:pt>
                <c:pt idx="10">
                  <c:v>245.7577567230776</c:v>
                </c:pt>
                <c:pt idx="11">
                  <c:v>277.180596023582</c:v>
                </c:pt>
                <c:pt idx="12">
                  <c:v>312.4869394821713</c:v>
                </c:pt>
                <c:pt idx="13">
                  <c:v>347.3216742394235</c:v>
                </c:pt>
                <c:pt idx="14">
                  <c:v>382.2968908805046</c:v>
                </c:pt>
                <c:pt idx="15">
                  <c:v>411.1296697872464</c:v>
                </c:pt>
                <c:pt idx="16">
                  <c:v>429.562467343244</c:v>
                </c:pt>
                <c:pt idx="17">
                  <c:v>435.0394992727869</c:v>
                </c:pt>
                <c:pt idx="18">
                  <c:v>428.305946051139</c:v>
                </c:pt>
                <c:pt idx="19">
                  <c:v>410.0348270087813</c:v>
                </c:pt>
                <c:pt idx="20">
                  <c:v>382.7465163414885</c:v>
                </c:pt>
                <c:pt idx="21">
                  <c:v>351.0705028439132</c:v>
                </c:pt>
                <c:pt idx="22">
                  <c:v>317.4834337975834</c:v>
                </c:pt>
                <c:pt idx="23">
                  <c:v>287.7519253965178</c:v>
                </c:pt>
                <c:pt idx="24">
                  <c:v>264.895220051722</c:v>
                </c:pt>
                <c:pt idx="25">
                  <c:v>247.446153079875</c:v>
                </c:pt>
                <c:pt idx="26">
                  <c:v>233.9644701494127</c:v>
                </c:pt>
                <c:pt idx="27">
                  <c:v>225.0673897813647</c:v>
                </c:pt>
                <c:pt idx="28">
                  <c:v>220.7540833173333</c:v>
                </c:pt>
                <c:pt idx="29">
                  <c:v>218.6480746895503</c:v>
                </c:pt>
                <c:pt idx="30">
                  <c:v>218.4561179433573</c:v>
                </c:pt>
                <c:pt idx="31">
                  <c:v>219.279324667606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5141704"/>
        <c:axId val="-2085167016"/>
      </c:scatterChart>
      <c:valAx>
        <c:axId val="-2085141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5167016"/>
        <c:crosses val="autoZero"/>
        <c:crossBetween val="midCat"/>
      </c:valAx>
      <c:valAx>
        <c:axId val="-2085167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5141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'980047'!$E$1269:$E$1300</c:f>
              <c:numCache>
                <c:formatCode>General</c:formatCode>
                <c:ptCount val="32"/>
                <c:pt idx="0">
                  <c:v>160.0</c:v>
                </c:pt>
                <c:pt idx="1">
                  <c:v>143.0</c:v>
                </c:pt>
                <c:pt idx="2">
                  <c:v>162.0</c:v>
                </c:pt>
                <c:pt idx="3">
                  <c:v>175.0</c:v>
                </c:pt>
                <c:pt idx="4">
                  <c:v>164.0</c:v>
                </c:pt>
                <c:pt idx="5">
                  <c:v>185.0</c:v>
                </c:pt>
                <c:pt idx="6">
                  <c:v>165.0</c:v>
                </c:pt>
                <c:pt idx="7">
                  <c:v>205.0</c:v>
                </c:pt>
                <c:pt idx="8">
                  <c:v>201.0</c:v>
                </c:pt>
                <c:pt idx="9">
                  <c:v>228.0</c:v>
                </c:pt>
                <c:pt idx="10">
                  <c:v>222.0</c:v>
                </c:pt>
                <c:pt idx="11">
                  <c:v>189.0</c:v>
                </c:pt>
                <c:pt idx="12">
                  <c:v>254.0</c:v>
                </c:pt>
                <c:pt idx="13">
                  <c:v>295.0</c:v>
                </c:pt>
                <c:pt idx="14">
                  <c:v>321.0</c:v>
                </c:pt>
                <c:pt idx="15">
                  <c:v>317.0</c:v>
                </c:pt>
                <c:pt idx="16">
                  <c:v>345.0</c:v>
                </c:pt>
                <c:pt idx="17">
                  <c:v>293.0</c:v>
                </c:pt>
                <c:pt idx="18">
                  <c:v>344.0</c:v>
                </c:pt>
                <c:pt idx="19">
                  <c:v>344.0</c:v>
                </c:pt>
                <c:pt idx="20">
                  <c:v>319.0</c:v>
                </c:pt>
                <c:pt idx="21">
                  <c:v>283.0</c:v>
                </c:pt>
                <c:pt idx="22">
                  <c:v>304.0</c:v>
                </c:pt>
                <c:pt idx="23">
                  <c:v>260.0</c:v>
                </c:pt>
                <c:pt idx="24">
                  <c:v>256.0</c:v>
                </c:pt>
                <c:pt idx="25">
                  <c:v>239.0</c:v>
                </c:pt>
                <c:pt idx="26">
                  <c:v>239.0</c:v>
                </c:pt>
                <c:pt idx="27">
                  <c:v>198.0</c:v>
                </c:pt>
                <c:pt idx="28">
                  <c:v>214.0</c:v>
                </c:pt>
                <c:pt idx="29">
                  <c:v>232.0</c:v>
                </c:pt>
                <c:pt idx="30">
                  <c:v>209.0</c:v>
                </c:pt>
                <c:pt idx="31">
                  <c:v>254.0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'980047'!$F$1269:$F$1300</c:f>
              <c:numCache>
                <c:formatCode>0</c:formatCode>
                <c:ptCount val="32"/>
                <c:pt idx="0">
                  <c:v>165.2089708039579</c:v>
                </c:pt>
                <c:pt idx="1">
                  <c:v>166.2409197772131</c:v>
                </c:pt>
                <c:pt idx="2">
                  <c:v>167.8751586039647</c:v>
                </c:pt>
                <c:pt idx="3">
                  <c:v>170.202895304096</c:v>
                </c:pt>
                <c:pt idx="4">
                  <c:v>173.4890056363704</c:v>
                </c:pt>
                <c:pt idx="5">
                  <c:v>177.71082544908</c:v>
                </c:pt>
                <c:pt idx="6">
                  <c:v>183.6505014464545</c:v>
                </c:pt>
                <c:pt idx="7">
                  <c:v>191.532562471327</c:v>
                </c:pt>
                <c:pt idx="8">
                  <c:v>201.3972106444489</c:v>
                </c:pt>
                <c:pt idx="9">
                  <c:v>213.1795577797259</c:v>
                </c:pt>
                <c:pt idx="10">
                  <c:v>226.19649118405</c:v>
                </c:pt>
                <c:pt idx="11">
                  <c:v>241.3039475557173</c:v>
                </c:pt>
                <c:pt idx="12">
                  <c:v>257.2441114400488</c:v>
                </c:pt>
                <c:pt idx="13">
                  <c:v>272.5456994046037</c:v>
                </c:pt>
                <c:pt idx="14">
                  <c:v>288.1657710688974</c:v>
                </c:pt>
                <c:pt idx="15">
                  <c:v>302.2019913431453</c:v>
                </c:pt>
                <c:pt idx="16">
                  <c:v>313.4883093200839</c:v>
                </c:pt>
                <c:pt idx="17">
                  <c:v>321.0936347590363</c:v>
                </c:pt>
                <c:pt idx="18">
                  <c:v>324.4089816721569</c:v>
                </c:pt>
                <c:pt idx="19">
                  <c:v>323.7706458451334</c:v>
                </c:pt>
                <c:pt idx="20">
                  <c:v>318.7585845683299</c:v>
                </c:pt>
                <c:pt idx="21">
                  <c:v>309.8483428576396</c:v>
                </c:pt>
                <c:pt idx="22">
                  <c:v>297.1163825266279</c:v>
                </c:pt>
                <c:pt idx="23">
                  <c:v>282.2974439540129</c:v>
                </c:pt>
                <c:pt idx="24">
                  <c:v>267.4332097079036</c:v>
                </c:pt>
                <c:pt idx="25">
                  <c:v>252.5346871552184</c:v>
                </c:pt>
                <c:pt idx="26">
                  <c:v>236.8045387677461</c:v>
                </c:pt>
                <c:pt idx="27">
                  <c:v>221.4894319087561</c:v>
                </c:pt>
                <c:pt idx="28">
                  <c:v>209.5703011204083</c:v>
                </c:pt>
                <c:pt idx="29">
                  <c:v>198.0059912992164</c:v>
                </c:pt>
                <c:pt idx="30">
                  <c:v>189.0752339633301</c:v>
                </c:pt>
                <c:pt idx="31">
                  <c:v>182.1812072503222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5191592"/>
        <c:axId val="-2085209416"/>
      </c:scatterChart>
      <c:valAx>
        <c:axId val="-2085191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5209416"/>
        <c:crosses val="autoZero"/>
        <c:crossBetween val="midCat"/>
      </c:valAx>
      <c:valAx>
        <c:axId val="-2085209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51915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'980047'!$E$1319:$E$1350</c:f>
              <c:numCache>
                <c:formatCode>General</c:formatCode>
                <c:ptCount val="32"/>
                <c:pt idx="0">
                  <c:v>178.0</c:v>
                </c:pt>
                <c:pt idx="1">
                  <c:v>123.0</c:v>
                </c:pt>
                <c:pt idx="2">
                  <c:v>162.0</c:v>
                </c:pt>
                <c:pt idx="3">
                  <c:v>156.0</c:v>
                </c:pt>
                <c:pt idx="4">
                  <c:v>170.0</c:v>
                </c:pt>
                <c:pt idx="5">
                  <c:v>192.0</c:v>
                </c:pt>
                <c:pt idx="6">
                  <c:v>164.0</c:v>
                </c:pt>
                <c:pt idx="7">
                  <c:v>175.0</c:v>
                </c:pt>
                <c:pt idx="8">
                  <c:v>197.0</c:v>
                </c:pt>
                <c:pt idx="9">
                  <c:v>196.0</c:v>
                </c:pt>
                <c:pt idx="10">
                  <c:v>199.0</c:v>
                </c:pt>
                <c:pt idx="11">
                  <c:v>245.0</c:v>
                </c:pt>
                <c:pt idx="12">
                  <c:v>272.0</c:v>
                </c:pt>
                <c:pt idx="13">
                  <c:v>290.0</c:v>
                </c:pt>
                <c:pt idx="14">
                  <c:v>318.0</c:v>
                </c:pt>
                <c:pt idx="15">
                  <c:v>300.0</c:v>
                </c:pt>
                <c:pt idx="16">
                  <c:v>327.0</c:v>
                </c:pt>
                <c:pt idx="17">
                  <c:v>317.0</c:v>
                </c:pt>
                <c:pt idx="18">
                  <c:v>353.0</c:v>
                </c:pt>
                <c:pt idx="19">
                  <c:v>346.0</c:v>
                </c:pt>
                <c:pt idx="20">
                  <c:v>314.0</c:v>
                </c:pt>
                <c:pt idx="21">
                  <c:v>269.0</c:v>
                </c:pt>
                <c:pt idx="22">
                  <c:v>271.0</c:v>
                </c:pt>
                <c:pt idx="23">
                  <c:v>231.0</c:v>
                </c:pt>
                <c:pt idx="24">
                  <c:v>260.0</c:v>
                </c:pt>
                <c:pt idx="25">
                  <c:v>223.0</c:v>
                </c:pt>
                <c:pt idx="26">
                  <c:v>218.0</c:v>
                </c:pt>
                <c:pt idx="27">
                  <c:v>224.0</c:v>
                </c:pt>
                <c:pt idx="28">
                  <c:v>235.0</c:v>
                </c:pt>
                <c:pt idx="29">
                  <c:v>201.0</c:v>
                </c:pt>
                <c:pt idx="30">
                  <c:v>207.0</c:v>
                </c:pt>
                <c:pt idx="31">
                  <c:v>232.0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'980047'!$F$1319:$F$1350</c:f>
              <c:numCache>
                <c:formatCode>0</c:formatCode>
                <c:ptCount val="32"/>
                <c:pt idx="0">
                  <c:v>161.8198166892079</c:v>
                </c:pt>
                <c:pt idx="1">
                  <c:v>162.7652761242778</c:v>
                </c:pt>
                <c:pt idx="2">
                  <c:v>164.3032698769311</c:v>
                </c:pt>
                <c:pt idx="3">
                  <c:v>166.548413361596</c:v>
                </c:pt>
                <c:pt idx="4">
                  <c:v>169.7877562858454</c:v>
                </c:pt>
                <c:pt idx="5">
                  <c:v>174.0282605805352</c:v>
                </c:pt>
                <c:pt idx="6">
                  <c:v>180.0932022706603</c:v>
                </c:pt>
                <c:pt idx="7">
                  <c:v>188.2586392978079</c:v>
                </c:pt>
                <c:pt idx="8">
                  <c:v>198.5979759923114</c:v>
                </c:pt>
                <c:pt idx="9">
                  <c:v>211.0528441005628</c:v>
                </c:pt>
                <c:pt idx="10">
                  <c:v>224.8827712167228</c:v>
                </c:pt>
                <c:pt idx="11">
                  <c:v>240.9581983250933</c:v>
                </c:pt>
                <c:pt idx="12">
                  <c:v>257.8748261709087</c:v>
                </c:pt>
                <c:pt idx="13">
                  <c:v>273.991726726517</c:v>
                </c:pt>
                <c:pt idx="14">
                  <c:v>290.2100184546568</c:v>
                </c:pt>
                <c:pt idx="15">
                  <c:v>304.4133247105194</c:v>
                </c:pt>
                <c:pt idx="16">
                  <c:v>315.3067810092393</c:v>
                </c:pt>
                <c:pt idx="17">
                  <c:v>321.9150274472903</c:v>
                </c:pt>
                <c:pt idx="18">
                  <c:v>323.7991839947652</c:v>
                </c:pt>
                <c:pt idx="19">
                  <c:v>321.1959005479399</c:v>
                </c:pt>
                <c:pt idx="20">
                  <c:v>313.8960099221821</c:v>
                </c:pt>
                <c:pt idx="21">
                  <c:v>302.6562143239054</c:v>
                </c:pt>
                <c:pt idx="22">
                  <c:v>287.6809168180235</c:v>
                </c:pt>
                <c:pt idx="23">
                  <c:v>271.0802519165815</c:v>
                </c:pt>
                <c:pt idx="24">
                  <c:v>255.0620222668052</c:v>
                </c:pt>
                <c:pt idx="25">
                  <c:v>239.5471036780949</c:v>
                </c:pt>
                <c:pt idx="26">
                  <c:v>223.7222860890123</c:v>
                </c:pt>
                <c:pt idx="27">
                  <c:v>208.8769747214607</c:v>
                </c:pt>
                <c:pt idx="28">
                  <c:v>197.7407747788102</c:v>
                </c:pt>
                <c:pt idx="29">
                  <c:v>187.3359294470939</c:v>
                </c:pt>
                <c:pt idx="30">
                  <c:v>179.621194229399</c:v>
                </c:pt>
                <c:pt idx="31">
                  <c:v>173.9021234873826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5233096"/>
        <c:axId val="-2085253320"/>
      </c:scatterChart>
      <c:valAx>
        <c:axId val="-2085233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5253320"/>
        <c:crosses val="autoZero"/>
        <c:crossBetween val="midCat"/>
      </c:valAx>
      <c:valAx>
        <c:axId val="-2085253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5233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'd0 data'!$D$5:$D$15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'd0 data'!$F$5:$F$15</c:f>
              <c:numCache>
                <c:formatCode>General</c:formatCode>
                <c:ptCount val="11"/>
                <c:pt idx="0">
                  <c:v>-90.30725607466333</c:v>
                </c:pt>
                <c:pt idx="1">
                  <c:v>-90.30779940370935</c:v>
                </c:pt>
                <c:pt idx="2">
                  <c:v>-90.33518492589434</c:v>
                </c:pt>
                <c:pt idx="3">
                  <c:v>-90.18702790059768</c:v>
                </c:pt>
                <c:pt idx="4">
                  <c:v>-90.18756070503576</c:v>
                </c:pt>
                <c:pt idx="5">
                  <c:v>-90.18071189654785</c:v>
                </c:pt>
                <c:pt idx="6">
                  <c:v>-90.18109285767424</c:v>
                </c:pt>
                <c:pt idx="7">
                  <c:v>-90.16745224817334</c:v>
                </c:pt>
                <c:pt idx="8">
                  <c:v>-90.22892747277947</c:v>
                </c:pt>
                <c:pt idx="9">
                  <c:v>-90.31477229437151</c:v>
                </c:pt>
                <c:pt idx="10">
                  <c:v>-90.3019846957748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'd0 data'!$D$16:$D$26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'd0 data'!$F$16:$F$26</c:f>
              <c:numCache>
                <c:formatCode>General</c:formatCode>
                <c:ptCount val="11"/>
                <c:pt idx="0">
                  <c:v>-90.26754621568973</c:v>
                </c:pt>
                <c:pt idx="1">
                  <c:v>-90.2750586469506</c:v>
                </c:pt>
                <c:pt idx="2">
                  <c:v>-90.28120640412353</c:v>
                </c:pt>
                <c:pt idx="3">
                  <c:v>-90.1918734843523</c:v>
                </c:pt>
                <c:pt idx="4">
                  <c:v>-90.06445154611336</c:v>
                </c:pt>
                <c:pt idx="5">
                  <c:v>-89.98244013587457</c:v>
                </c:pt>
                <c:pt idx="6">
                  <c:v>-90.08120005911608</c:v>
                </c:pt>
                <c:pt idx="7">
                  <c:v>-90.06913208787863</c:v>
                </c:pt>
                <c:pt idx="8">
                  <c:v>-90.26029641379478</c:v>
                </c:pt>
                <c:pt idx="9">
                  <c:v>-90.27189417319042</c:v>
                </c:pt>
                <c:pt idx="10">
                  <c:v>-90.20166716430146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5355528"/>
        <c:axId val="-2085367992"/>
      </c:scatterChart>
      <c:valAx>
        <c:axId val="-2085355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85367992"/>
        <c:crosses val="autoZero"/>
        <c:crossBetween val="midCat"/>
        <c:majorUnit val="1.0"/>
      </c:valAx>
      <c:valAx>
        <c:axId val="-20853679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PHI (deg.)</a:t>
                </a:r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-20853555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'd0 data'!$D$5:$D$15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'd0 data'!$H$5:$H$15</c:f>
              <c:numCache>
                <c:formatCode>0.00000</c:formatCode>
                <c:ptCount val="11"/>
                <c:pt idx="0">
                  <c:v>1.169700745519834</c:v>
                </c:pt>
                <c:pt idx="1">
                  <c:v>1.16969524410833</c:v>
                </c:pt>
                <c:pt idx="2">
                  <c:v>1.169418056441858</c:v>
                </c:pt>
                <c:pt idx="3">
                  <c:v>1.170920022970826</c:v>
                </c:pt>
                <c:pt idx="4">
                  <c:v>1.170914611156323</c:v>
                </c:pt>
                <c:pt idx="5">
                  <c:v>1.170984181784805</c:v>
                </c:pt>
                <c:pt idx="6">
                  <c:v>1.170980311630658</c:v>
                </c:pt>
                <c:pt idx="7">
                  <c:v>1.17111890951953</c:v>
                </c:pt>
                <c:pt idx="8">
                  <c:v>1.170494669485036</c:v>
                </c:pt>
                <c:pt idx="9">
                  <c:v>1.169624647888004</c:v>
                </c:pt>
                <c:pt idx="10">
                  <c:v>1.169754124271161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'd0 data'!$D$16:$D$26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'd0 data'!$H$16:$H$26</c:f>
              <c:numCache>
                <c:formatCode>0.00000</c:formatCode>
                <c:ptCount val="11"/>
                <c:pt idx="0">
                  <c:v>1.170103034203836</c:v>
                </c:pt>
                <c:pt idx="1">
                  <c:v>1.170026896015032</c:v>
                </c:pt>
                <c:pt idx="2">
                  <c:v>1.169964599855974</c:v>
                </c:pt>
                <c:pt idx="3">
                  <c:v>1.170870808059793</c:v>
                </c:pt>
                <c:pt idx="4">
                  <c:v>1.172167063588716</c:v>
                </c:pt>
                <c:pt idx="5">
                  <c:v>1.173003647613407</c:v>
                </c:pt>
                <c:pt idx="6">
                  <c:v>1.171996435445118</c:v>
                </c:pt>
                <c:pt idx="7">
                  <c:v>1.172119372301132</c:v>
                </c:pt>
                <c:pt idx="8">
                  <c:v>1.170176524819747</c:v>
                </c:pt>
                <c:pt idx="9">
                  <c:v>1.170058966008507</c:v>
                </c:pt>
                <c:pt idx="10">
                  <c:v>1.170771356075488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5423480"/>
        <c:axId val="-2085431016"/>
      </c:scatterChart>
      <c:valAx>
        <c:axId val="-2085423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85431016"/>
        <c:crosses val="autoZero"/>
        <c:crossBetween val="midCat"/>
        <c:majorUnit val="1.0"/>
      </c:valAx>
      <c:valAx>
        <c:axId val="-20854310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d0</a:t>
                </a:r>
                <a:r>
                  <a:rPr lang="en-CA" baseline="0"/>
                  <a:t>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00" sourceLinked="0"/>
        <c:majorTickMark val="out"/>
        <c:minorTickMark val="none"/>
        <c:tickLblPos val="nextTo"/>
        <c:crossAx val="-20854234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'980047'!$E$119:$E$150</c:f>
              <c:numCache>
                <c:formatCode>General</c:formatCode>
                <c:ptCount val="32"/>
                <c:pt idx="0">
                  <c:v>52.0</c:v>
                </c:pt>
                <c:pt idx="1">
                  <c:v>42.0</c:v>
                </c:pt>
                <c:pt idx="2">
                  <c:v>32.0</c:v>
                </c:pt>
                <c:pt idx="3">
                  <c:v>52.0</c:v>
                </c:pt>
                <c:pt idx="4">
                  <c:v>49.0</c:v>
                </c:pt>
                <c:pt idx="5">
                  <c:v>53.0</c:v>
                </c:pt>
                <c:pt idx="6">
                  <c:v>65.0</c:v>
                </c:pt>
                <c:pt idx="7">
                  <c:v>58.0</c:v>
                </c:pt>
                <c:pt idx="8">
                  <c:v>77.0</c:v>
                </c:pt>
                <c:pt idx="9">
                  <c:v>101.0</c:v>
                </c:pt>
                <c:pt idx="10">
                  <c:v>128.0</c:v>
                </c:pt>
                <c:pt idx="11">
                  <c:v>132.0</c:v>
                </c:pt>
                <c:pt idx="12">
                  <c:v>193.0</c:v>
                </c:pt>
                <c:pt idx="13">
                  <c:v>219.0</c:v>
                </c:pt>
                <c:pt idx="14">
                  <c:v>279.0</c:v>
                </c:pt>
                <c:pt idx="15">
                  <c:v>237.0</c:v>
                </c:pt>
                <c:pt idx="16">
                  <c:v>219.0</c:v>
                </c:pt>
                <c:pt idx="17">
                  <c:v>196.0</c:v>
                </c:pt>
                <c:pt idx="18">
                  <c:v>139.0</c:v>
                </c:pt>
                <c:pt idx="19">
                  <c:v>107.0</c:v>
                </c:pt>
                <c:pt idx="20">
                  <c:v>76.0</c:v>
                </c:pt>
                <c:pt idx="21">
                  <c:v>69.0</c:v>
                </c:pt>
                <c:pt idx="22">
                  <c:v>77.0</c:v>
                </c:pt>
                <c:pt idx="23">
                  <c:v>62.0</c:v>
                </c:pt>
                <c:pt idx="24">
                  <c:v>61.0</c:v>
                </c:pt>
                <c:pt idx="25">
                  <c:v>54.0</c:v>
                </c:pt>
                <c:pt idx="26">
                  <c:v>43.0</c:v>
                </c:pt>
                <c:pt idx="27">
                  <c:v>62.0</c:v>
                </c:pt>
                <c:pt idx="28">
                  <c:v>56.0</c:v>
                </c:pt>
                <c:pt idx="29">
                  <c:v>55.0</c:v>
                </c:pt>
                <c:pt idx="30">
                  <c:v>59.0</c:v>
                </c:pt>
                <c:pt idx="31">
                  <c:v>56.0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'980047'!$F$119:$F$150</c:f>
              <c:numCache>
                <c:formatCode>0</c:formatCode>
                <c:ptCount val="32"/>
                <c:pt idx="0">
                  <c:v>45.76860335176842</c:v>
                </c:pt>
                <c:pt idx="1">
                  <c:v>46.14100808356634</c:v>
                </c:pt>
                <c:pt idx="2">
                  <c:v>46.56123706448691</c:v>
                </c:pt>
                <c:pt idx="3">
                  <c:v>47.06087465801171</c:v>
                </c:pt>
                <c:pt idx="4">
                  <c:v>47.82623408621828</c:v>
                </c:pt>
                <c:pt idx="5">
                  <c:v>49.17678358865336</c:v>
                </c:pt>
                <c:pt idx="6">
                  <c:v>52.1396334725049</c:v>
                </c:pt>
                <c:pt idx="7">
                  <c:v>58.45767232854197</c:v>
                </c:pt>
                <c:pt idx="8">
                  <c:v>70.5728038011262</c:v>
                </c:pt>
                <c:pt idx="9">
                  <c:v>90.94736960112705</c:v>
                </c:pt>
                <c:pt idx="10">
                  <c:v>119.5162356364469</c:v>
                </c:pt>
                <c:pt idx="11">
                  <c:v>157.2455807745178</c:v>
                </c:pt>
                <c:pt idx="12">
                  <c:v>196.8319737671209</c:v>
                </c:pt>
                <c:pt idx="13">
                  <c:v>228.1424985234919</c:v>
                </c:pt>
                <c:pt idx="14">
                  <c:v>245.9218903169045</c:v>
                </c:pt>
                <c:pt idx="15">
                  <c:v>242.2237380394491</c:v>
                </c:pt>
                <c:pt idx="16">
                  <c:v>218.1523093283935</c:v>
                </c:pt>
                <c:pt idx="17">
                  <c:v>181.6757952972235</c:v>
                </c:pt>
                <c:pt idx="18">
                  <c:v>145.4598782893462</c:v>
                </c:pt>
                <c:pt idx="19">
                  <c:v>111.5492056456983</c:v>
                </c:pt>
                <c:pt idx="20">
                  <c:v>86.07453578518344</c:v>
                </c:pt>
                <c:pt idx="21">
                  <c:v>70.13250043603516</c:v>
                </c:pt>
                <c:pt idx="22">
                  <c:v>61.18564842137405</c:v>
                </c:pt>
                <c:pt idx="23">
                  <c:v>57.25129677563125</c:v>
                </c:pt>
                <c:pt idx="24">
                  <c:v>55.87919086926017</c:v>
                </c:pt>
                <c:pt idx="25">
                  <c:v>55.54060931489553</c:v>
                </c:pt>
                <c:pt idx="26">
                  <c:v>55.65460009459269</c:v>
                </c:pt>
                <c:pt idx="27">
                  <c:v>55.9725199427131</c:v>
                </c:pt>
                <c:pt idx="28">
                  <c:v>56.30348740329151</c:v>
                </c:pt>
                <c:pt idx="29">
                  <c:v>56.6949906863648</c:v>
                </c:pt>
                <c:pt idx="30">
                  <c:v>57.06753400719184</c:v>
                </c:pt>
                <c:pt idx="31">
                  <c:v>57.42758652437828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33886568"/>
        <c:axId val="-2029238776"/>
      </c:scatterChart>
      <c:valAx>
        <c:axId val="-2033886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29238776"/>
        <c:crosses val="autoZero"/>
        <c:crossBetween val="midCat"/>
      </c:valAx>
      <c:valAx>
        <c:axId val="-2029238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338865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'd0 data'!$E$27:$E$35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'd0 data'!$F$27:$F$35</c:f>
              <c:numCache>
                <c:formatCode>General</c:formatCode>
                <c:ptCount val="9"/>
                <c:pt idx="0">
                  <c:v>-90.18109285767424</c:v>
                </c:pt>
                <c:pt idx="1">
                  <c:v>-90.10960201550633</c:v>
                </c:pt>
                <c:pt idx="2">
                  <c:v>-90.10627976781654</c:v>
                </c:pt>
                <c:pt idx="3">
                  <c:v>-90.05414788503448</c:v>
                </c:pt>
                <c:pt idx="4">
                  <c:v>-89.87913265096658</c:v>
                </c:pt>
                <c:pt idx="5">
                  <c:v>-89.92436992087127</c:v>
                </c:pt>
                <c:pt idx="6">
                  <c:v>0.0</c:v>
                </c:pt>
                <c:pt idx="7">
                  <c:v>0.0</c:v>
                </c:pt>
                <c:pt idx="8">
                  <c:v>-90.08120005911608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5462056"/>
        <c:axId val="-2085466360"/>
      </c:scatterChart>
      <c:valAx>
        <c:axId val="-2085462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85466360"/>
        <c:crosses val="autoZero"/>
        <c:crossBetween val="midCat"/>
      </c:valAx>
      <c:valAx>
        <c:axId val="-20854663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PHI (deg.)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-20854620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'd0 data'!$E$27:$E$35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'd0 data'!$H$27:$H$35</c:f>
              <c:numCache>
                <c:formatCode>0.00000</c:formatCode>
                <c:ptCount val="9"/>
                <c:pt idx="0">
                  <c:v>1.170980311630658</c:v>
                </c:pt>
                <c:pt idx="1">
                  <c:v>1.171707256709296</c:v>
                </c:pt>
                <c:pt idx="2">
                  <c:v>1.171741071579978</c:v>
                </c:pt>
                <c:pt idx="3">
                  <c:v>1.172272070906432</c:v>
                </c:pt>
                <c:pt idx="4">
                  <c:v>1.174060026822553</c:v>
                </c:pt>
                <c:pt idx="5">
                  <c:v>1.173597097917126</c:v>
                </c:pt>
                <c:pt idx="6">
                  <c:v>611.8743491270056</c:v>
                </c:pt>
                <c:pt idx="7">
                  <c:v>611.8743491270056</c:v>
                </c:pt>
                <c:pt idx="8">
                  <c:v>1.171996435445118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5515224"/>
        <c:axId val="-2085528808"/>
      </c:scatterChart>
      <c:valAx>
        <c:axId val="-2085515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85528808"/>
        <c:crosses val="autoZero"/>
        <c:crossBetween val="midCat"/>
      </c:valAx>
      <c:valAx>
        <c:axId val="-20855288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d0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9"/>
            </c:manualLayout>
          </c:layout>
          <c:overlay val="0"/>
        </c:title>
        <c:numFmt formatCode="0.00000" sourceLinked="0"/>
        <c:majorTickMark val="out"/>
        <c:minorTickMark val="none"/>
        <c:tickLblPos val="nextTo"/>
        <c:crossAx val="-20855152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'980047'!$E$169:$E$200</c:f>
              <c:numCache>
                <c:formatCode>General</c:formatCode>
                <c:ptCount val="32"/>
                <c:pt idx="0">
                  <c:v>72.0</c:v>
                </c:pt>
                <c:pt idx="1">
                  <c:v>89.0</c:v>
                </c:pt>
                <c:pt idx="2">
                  <c:v>81.0</c:v>
                </c:pt>
                <c:pt idx="3">
                  <c:v>100.0</c:v>
                </c:pt>
                <c:pt idx="4">
                  <c:v>119.0</c:v>
                </c:pt>
                <c:pt idx="5">
                  <c:v>111.0</c:v>
                </c:pt>
                <c:pt idx="6">
                  <c:v>116.0</c:v>
                </c:pt>
                <c:pt idx="7">
                  <c:v>118.0</c:v>
                </c:pt>
                <c:pt idx="8">
                  <c:v>138.0</c:v>
                </c:pt>
                <c:pt idx="9">
                  <c:v>154.0</c:v>
                </c:pt>
                <c:pt idx="10">
                  <c:v>188.0</c:v>
                </c:pt>
                <c:pt idx="11">
                  <c:v>170.0</c:v>
                </c:pt>
                <c:pt idx="12">
                  <c:v>217.0</c:v>
                </c:pt>
                <c:pt idx="13">
                  <c:v>214.0</c:v>
                </c:pt>
                <c:pt idx="14">
                  <c:v>246.0</c:v>
                </c:pt>
                <c:pt idx="15">
                  <c:v>267.0</c:v>
                </c:pt>
                <c:pt idx="16">
                  <c:v>238.0</c:v>
                </c:pt>
                <c:pt idx="17">
                  <c:v>291.0</c:v>
                </c:pt>
                <c:pt idx="18">
                  <c:v>253.0</c:v>
                </c:pt>
                <c:pt idx="19">
                  <c:v>220.0</c:v>
                </c:pt>
                <c:pt idx="20">
                  <c:v>207.0</c:v>
                </c:pt>
                <c:pt idx="21">
                  <c:v>185.0</c:v>
                </c:pt>
                <c:pt idx="22">
                  <c:v>158.0</c:v>
                </c:pt>
                <c:pt idx="23">
                  <c:v>141.0</c:v>
                </c:pt>
                <c:pt idx="24">
                  <c:v>131.0</c:v>
                </c:pt>
                <c:pt idx="25">
                  <c:v>133.0</c:v>
                </c:pt>
                <c:pt idx="26">
                  <c:v>123.0</c:v>
                </c:pt>
                <c:pt idx="27">
                  <c:v>110.0</c:v>
                </c:pt>
                <c:pt idx="28">
                  <c:v>102.0</c:v>
                </c:pt>
                <c:pt idx="29">
                  <c:v>100.0</c:v>
                </c:pt>
                <c:pt idx="30">
                  <c:v>113.0</c:v>
                </c:pt>
                <c:pt idx="31">
                  <c:v>131.0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'980047'!$F$169:$F$200</c:f>
              <c:numCache>
                <c:formatCode>0</c:formatCode>
                <c:ptCount val="32"/>
                <c:pt idx="0">
                  <c:v>86.56973122110295</c:v>
                </c:pt>
                <c:pt idx="1">
                  <c:v>87.91549864749146</c:v>
                </c:pt>
                <c:pt idx="2">
                  <c:v>89.85818214059962</c:v>
                </c:pt>
                <c:pt idx="3">
                  <c:v>92.57356253393536</c:v>
                </c:pt>
                <c:pt idx="4">
                  <c:v>96.51401540749854</c:v>
                </c:pt>
                <c:pt idx="5">
                  <c:v>101.8258496662279</c:v>
                </c:pt>
                <c:pt idx="6">
                  <c:v>109.715636693604</c:v>
                </c:pt>
                <c:pt idx="7">
                  <c:v>120.7363990869183</c:v>
                </c:pt>
                <c:pt idx="8">
                  <c:v>135.0709328310076</c:v>
                </c:pt>
                <c:pt idx="9">
                  <c:v>152.5237694238991</c:v>
                </c:pt>
                <c:pt idx="10">
                  <c:v>171.718188432224</c:v>
                </c:pt>
                <c:pt idx="11">
                  <c:v>193.2631646900922</c:v>
                </c:pt>
                <c:pt idx="12">
                  <c:v>214.4184809970157</c:v>
                </c:pt>
                <c:pt idx="13">
                  <c:v>232.4042742821757</c:v>
                </c:pt>
                <c:pt idx="14">
                  <c:v>247.3163183083223</c:v>
                </c:pt>
                <c:pt idx="15">
                  <c:v>256.1394792137831</c:v>
                </c:pt>
                <c:pt idx="16">
                  <c:v>257.621919709946</c:v>
                </c:pt>
                <c:pt idx="17">
                  <c:v>251.7452330959612</c:v>
                </c:pt>
                <c:pt idx="18">
                  <c:v>240.6093355858765</c:v>
                </c:pt>
                <c:pt idx="19">
                  <c:v>224.2021404215452</c:v>
                </c:pt>
                <c:pt idx="20">
                  <c:v>204.7202988083497</c:v>
                </c:pt>
                <c:pt idx="21">
                  <c:v>184.7450961518139</c:v>
                </c:pt>
                <c:pt idx="22">
                  <c:v>165.1423737373305</c:v>
                </c:pt>
                <c:pt idx="23">
                  <c:v>148.612329639165</c:v>
                </c:pt>
                <c:pt idx="24">
                  <c:v>136.2277278158992</c:v>
                </c:pt>
                <c:pt idx="25">
                  <c:v>126.8487580848667</c:v>
                </c:pt>
                <c:pt idx="26">
                  <c:v>119.5338773624973</c:v>
                </c:pt>
                <c:pt idx="27">
                  <c:v>114.5301450988939</c:v>
                </c:pt>
                <c:pt idx="28">
                  <c:v>111.9017288809203</c:v>
                </c:pt>
                <c:pt idx="29">
                  <c:v>110.3330218407406</c:v>
                </c:pt>
                <c:pt idx="30">
                  <c:v>109.7804078616694</c:v>
                </c:pt>
                <c:pt idx="31">
                  <c:v>109.7834806548028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33703656"/>
        <c:axId val="-2085353032"/>
      </c:scatterChart>
      <c:valAx>
        <c:axId val="-2033703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5353032"/>
        <c:crosses val="autoZero"/>
        <c:crossBetween val="midCat"/>
      </c:valAx>
      <c:valAx>
        <c:axId val="-2085353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33703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'980047'!$E$219:$E$250</c:f>
              <c:numCache>
                <c:formatCode>General</c:formatCode>
                <c:ptCount val="32"/>
                <c:pt idx="0">
                  <c:v>36.0</c:v>
                </c:pt>
                <c:pt idx="1">
                  <c:v>40.0</c:v>
                </c:pt>
                <c:pt idx="2">
                  <c:v>43.0</c:v>
                </c:pt>
                <c:pt idx="3">
                  <c:v>54.0</c:v>
                </c:pt>
                <c:pt idx="4">
                  <c:v>57.0</c:v>
                </c:pt>
                <c:pt idx="5">
                  <c:v>53.0</c:v>
                </c:pt>
                <c:pt idx="6">
                  <c:v>58.0</c:v>
                </c:pt>
                <c:pt idx="7">
                  <c:v>68.0</c:v>
                </c:pt>
                <c:pt idx="8">
                  <c:v>72.0</c:v>
                </c:pt>
                <c:pt idx="9">
                  <c:v>76.0</c:v>
                </c:pt>
                <c:pt idx="10">
                  <c:v>117.0</c:v>
                </c:pt>
                <c:pt idx="11">
                  <c:v>128.0</c:v>
                </c:pt>
                <c:pt idx="12">
                  <c:v>173.0</c:v>
                </c:pt>
                <c:pt idx="13">
                  <c:v>196.0</c:v>
                </c:pt>
                <c:pt idx="14">
                  <c:v>222.0</c:v>
                </c:pt>
                <c:pt idx="15">
                  <c:v>246.0</c:v>
                </c:pt>
                <c:pt idx="16">
                  <c:v>255.0</c:v>
                </c:pt>
                <c:pt idx="17">
                  <c:v>260.0</c:v>
                </c:pt>
                <c:pt idx="18">
                  <c:v>212.0</c:v>
                </c:pt>
                <c:pt idx="19">
                  <c:v>189.0</c:v>
                </c:pt>
                <c:pt idx="20">
                  <c:v>151.0</c:v>
                </c:pt>
                <c:pt idx="21">
                  <c:v>114.0</c:v>
                </c:pt>
                <c:pt idx="22">
                  <c:v>74.0</c:v>
                </c:pt>
                <c:pt idx="23">
                  <c:v>75.0</c:v>
                </c:pt>
                <c:pt idx="24">
                  <c:v>77.0</c:v>
                </c:pt>
                <c:pt idx="25">
                  <c:v>51.0</c:v>
                </c:pt>
                <c:pt idx="26">
                  <c:v>63.0</c:v>
                </c:pt>
                <c:pt idx="27">
                  <c:v>64.0</c:v>
                </c:pt>
                <c:pt idx="28">
                  <c:v>64.0</c:v>
                </c:pt>
                <c:pt idx="29">
                  <c:v>61.0</c:v>
                </c:pt>
                <c:pt idx="30">
                  <c:v>66.0</c:v>
                </c:pt>
                <c:pt idx="31">
                  <c:v>47.0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'980047'!$F$219:$F$250</c:f>
              <c:numCache>
                <c:formatCode>0</c:formatCode>
                <c:ptCount val="32"/>
                <c:pt idx="0">
                  <c:v>45.7223267888744</c:v>
                </c:pt>
                <c:pt idx="1">
                  <c:v>46.16030580216304</c:v>
                </c:pt>
                <c:pt idx="2">
                  <c:v>46.66646976145507</c:v>
                </c:pt>
                <c:pt idx="3">
                  <c:v>47.27745335667397</c:v>
                </c:pt>
                <c:pt idx="4">
                  <c:v>48.17745888504183</c:v>
                </c:pt>
                <c:pt idx="5">
                  <c:v>49.61592167880112</c:v>
                </c:pt>
                <c:pt idx="6">
                  <c:v>52.41323504983991</c:v>
                </c:pt>
                <c:pt idx="7">
                  <c:v>57.7683786658404</c:v>
                </c:pt>
                <c:pt idx="8">
                  <c:v>67.28664021369335</c:v>
                </c:pt>
                <c:pt idx="9">
                  <c:v>82.69146763052431</c:v>
                </c:pt>
                <c:pt idx="10">
                  <c:v>104.3159632913184</c:v>
                </c:pt>
                <c:pt idx="11">
                  <c:v>134.2141850603478</c:v>
                </c:pt>
                <c:pt idx="12">
                  <c:v>169.1200025260582</c:v>
                </c:pt>
                <c:pt idx="13">
                  <c:v>202.8856175417625</c:v>
                </c:pt>
                <c:pt idx="14">
                  <c:v>233.4259328296741</c:v>
                </c:pt>
                <c:pt idx="15">
                  <c:v>252.073433544988</c:v>
                </c:pt>
                <c:pt idx="16">
                  <c:v>254.1003926307905</c:v>
                </c:pt>
                <c:pt idx="17">
                  <c:v>239.3025615026491</c:v>
                </c:pt>
                <c:pt idx="18">
                  <c:v>213.969850010628</c:v>
                </c:pt>
                <c:pt idx="19">
                  <c:v>180.2709863077721</c:v>
                </c:pt>
                <c:pt idx="20">
                  <c:v>145.3162537647083</c:v>
                </c:pt>
                <c:pt idx="21">
                  <c:v>115.1128653652661</c:v>
                </c:pt>
                <c:pt idx="22">
                  <c:v>91.14845289050815</c:v>
                </c:pt>
                <c:pt idx="23">
                  <c:v>75.50638614606967</c:v>
                </c:pt>
                <c:pt idx="24">
                  <c:v>66.7029566396756</c:v>
                </c:pt>
                <c:pt idx="25">
                  <c:v>61.84690061663149</c:v>
                </c:pt>
                <c:pt idx="26">
                  <c:v>59.28851355461695</c:v>
                </c:pt>
                <c:pt idx="27">
                  <c:v>58.31044671877115</c:v>
                </c:pt>
                <c:pt idx="28">
                  <c:v>58.1787286062715</c:v>
                </c:pt>
                <c:pt idx="29">
                  <c:v>58.3952101732025</c:v>
                </c:pt>
                <c:pt idx="30">
                  <c:v>58.74650105678513</c:v>
                </c:pt>
                <c:pt idx="31">
                  <c:v>59.13546175773665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0249224"/>
        <c:axId val="-2033688792"/>
      </c:scatterChart>
      <c:valAx>
        <c:axId val="-2140249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33688792"/>
        <c:crosses val="autoZero"/>
        <c:crossBetween val="midCat"/>
      </c:valAx>
      <c:valAx>
        <c:axId val="-2033688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0249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'980047'!$E$269:$E$300</c:f>
              <c:numCache>
                <c:formatCode>General</c:formatCode>
                <c:ptCount val="32"/>
                <c:pt idx="0">
                  <c:v>76.0</c:v>
                </c:pt>
                <c:pt idx="1">
                  <c:v>75.0</c:v>
                </c:pt>
                <c:pt idx="2">
                  <c:v>86.0</c:v>
                </c:pt>
                <c:pt idx="3">
                  <c:v>99.0</c:v>
                </c:pt>
                <c:pt idx="4">
                  <c:v>99.0</c:v>
                </c:pt>
                <c:pt idx="5">
                  <c:v>129.0</c:v>
                </c:pt>
                <c:pt idx="6">
                  <c:v>94.0</c:v>
                </c:pt>
                <c:pt idx="7">
                  <c:v>111.0</c:v>
                </c:pt>
                <c:pt idx="8">
                  <c:v>121.0</c:v>
                </c:pt>
                <c:pt idx="9">
                  <c:v>157.0</c:v>
                </c:pt>
                <c:pt idx="10">
                  <c:v>165.0</c:v>
                </c:pt>
                <c:pt idx="11">
                  <c:v>142.0</c:v>
                </c:pt>
                <c:pt idx="12">
                  <c:v>185.0</c:v>
                </c:pt>
                <c:pt idx="13">
                  <c:v>183.0</c:v>
                </c:pt>
                <c:pt idx="14">
                  <c:v>207.0</c:v>
                </c:pt>
                <c:pt idx="15">
                  <c:v>235.0</c:v>
                </c:pt>
                <c:pt idx="16">
                  <c:v>243.0</c:v>
                </c:pt>
                <c:pt idx="17">
                  <c:v>245.0</c:v>
                </c:pt>
                <c:pt idx="18">
                  <c:v>219.0</c:v>
                </c:pt>
                <c:pt idx="19">
                  <c:v>179.0</c:v>
                </c:pt>
                <c:pt idx="20">
                  <c:v>190.0</c:v>
                </c:pt>
                <c:pt idx="21">
                  <c:v>149.0</c:v>
                </c:pt>
                <c:pt idx="22">
                  <c:v>154.0</c:v>
                </c:pt>
                <c:pt idx="23">
                  <c:v>129.0</c:v>
                </c:pt>
                <c:pt idx="24">
                  <c:v>123.0</c:v>
                </c:pt>
                <c:pt idx="25">
                  <c:v>113.0</c:v>
                </c:pt>
                <c:pt idx="26">
                  <c:v>105.0</c:v>
                </c:pt>
                <c:pt idx="27">
                  <c:v>111.0</c:v>
                </c:pt>
                <c:pt idx="28">
                  <c:v>125.0</c:v>
                </c:pt>
                <c:pt idx="29">
                  <c:v>119.0</c:v>
                </c:pt>
                <c:pt idx="30">
                  <c:v>108.0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'980047'!$F$269:$F$300</c:f>
              <c:numCache>
                <c:formatCode>0</c:formatCode>
                <c:ptCount val="32"/>
                <c:pt idx="0">
                  <c:v>85.92036511548611</c:v>
                </c:pt>
                <c:pt idx="1">
                  <c:v>86.87473532800428</c:v>
                </c:pt>
                <c:pt idx="2">
                  <c:v>88.19847735658013</c:v>
                </c:pt>
                <c:pt idx="3">
                  <c:v>90.01984004809055</c:v>
                </c:pt>
                <c:pt idx="4">
                  <c:v>92.68295703037096</c:v>
                </c:pt>
                <c:pt idx="5">
                  <c:v>96.353857234286</c:v>
                </c:pt>
                <c:pt idx="6">
                  <c:v>101.9764884245635</c:v>
                </c:pt>
                <c:pt idx="7">
                  <c:v>110.1129963715465</c:v>
                </c:pt>
                <c:pt idx="8">
                  <c:v>121.0817419332972</c:v>
                </c:pt>
                <c:pt idx="9">
                  <c:v>134.8952795099971</c:v>
                </c:pt>
                <c:pt idx="10">
                  <c:v>150.5524980899068</c:v>
                </c:pt>
                <c:pt idx="11">
                  <c:v>168.6103666812741</c:v>
                </c:pt>
                <c:pt idx="12">
                  <c:v>186.7807640498432</c:v>
                </c:pt>
                <c:pt idx="13">
                  <c:v>202.5606824748533</c:v>
                </c:pt>
                <c:pt idx="14">
                  <c:v>215.9158190841505</c:v>
                </c:pt>
                <c:pt idx="15">
                  <c:v>224.049218171199</c:v>
                </c:pt>
                <c:pt idx="16">
                  <c:v>225.7163470335077</c:v>
                </c:pt>
                <c:pt idx="17">
                  <c:v>220.8341835643699</c:v>
                </c:pt>
                <c:pt idx="18">
                  <c:v>211.2635051733473</c:v>
                </c:pt>
                <c:pt idx="19">
                  <c:v>197.1171065243671</c:v>
                </c:pt>
                <c:pt idx="20">
                  <c:v>180.4338305515333</c:v>
                </c:pt>
                <c:pt idx="21">
                  <c:v>163.5592521558117</c:v>
                </c:pt>
                <c:pt idx="22">
                  <c:v>147.3233501343077</c:v>
                </c:pt>
                <c:pt idx="23">
                  <c:v>133.9802307501897</c:v>
                </c:pt>
                <c:pt idx="24">
                  <c:v>124.2805658630488</c:v>
                </c:pt>
                <c:pt idx="25">
                  <c:v>117.1849949122031</c:v>
                </c:pt>
                <c:pt idx="26">
                  <c:v>111.8868547995175</c:v>
                </c:pt>
                <c:pt idx="27">
                  <c:v>108.4756744651945</c:v>
                </c:pt>
                <c:pt idx="28">
                  <c:v>106.8330364414695</c:v>
                </c:pt>
                <c:pt idx="29">
                  <c:v>105.9999984967695</c:v>
                </c:pt>
                <c:pt idx="30">
                  <c:v>105.8554050929997</c:v>
                </c:pt>
                <c:pt idx="31">
                  <c:v>106.0662550570848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7509960"/>
        <c:axId val="2135247016"/>
      </c:scatterChart>
      <c:valAx>
        <c:axId val="-2057509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5247016"/>
        <c:crosses val="autoZero"/>
        <c:crossBetween val="midCat"/>
      </c:valAx>
      <c:valAx>
        <c:axId val="2135247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575099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'980047'!$E$319:$E$350</c:f>
              <c:numCache>
                <c:formatCode>General</c:formatCode>
                <c:ptCount val="32"/>
                <c:pt idx="0">
                  <c:v>136.0</c:v>
                </c:pt>
                <c:pt idx="1">
                  <c:v>132.0</c:v>
                </c:pt>
                <c:pt idx="2">
                  <c:v>146.0</c:v>
                </c:pt>
                <c:pt idx="3">
                  <c:v>146.0</c:v>
                </c:pt>
                <c:pt idx="4">
                  <c:v>140.0</c:v>
                </c:pt>
                <c:pt idx="5">
                  <c:v>169.0</c:v>
                </c:pt>
                <c:pt idx="6">
                  <c:v>164.0</c:v>
                </c:pt>
                <c:pt idx="7">
                  <c:v>164.0</c:v>
                </c:pt>
                <c:pt idx="8">
                  <c:v>188.0</c:v>
                </c:pt>
                <c:pt idx="9">
                  <c:v>208.0</c:v>
                </c:pt>
                <c:pt idx="10">
                  <c:v>240.0</c:v>
                </c:pt>
                <c:pt idx="11">
                  <c:v>241.0</c:v>
                </c:pt>
                <c:pt idx="12">
                  <c:v>327.0</c:v>
                </c:pt>
                <c:pt idx="13">
                  <c:v>339.0</c:v>
                </c:pt>
                <c:pt idx="14">
                  <c:v>372.0</c:v>
                </c:pt>
                <c:pt idx="15">
                  <c:v>374.0</c:v>
                </c:pt>
                <c:pt idx="16">
                  <c:v>389.0</c:v>
                </c:pt>
                <c:pt idx="17">
                  <c:v>402.0</c:v>
                </c:pt>
                <c:pt idx="18">
                  <c:v>371.0</c:v>
                </c:pt>
                <c:pt idx="19">
                  <c:v>319.0</c:v>
                </c:pt>
                <c:pt idx="20">
                  <c:v>261.0</c:v>
                </c:pt>
                <c:pt idx="21">
                  <c:v>258.0</c:v>
                </c:pt>
                <c:pt idx="22">
                  <c:v>227.0</c:v>
                </c:pt>
                <c:pt idx="23">
                  <c:v>219.0</c:v>
                </c:pt>
                <c:pt idx="24">
                  <c:v>209.0</c:v>
                </c:pt>
                <c:pt idx="25">
                  <c:v>158.0</c:v>
                </c:pt>
                <c:pt idx="26">
                  <c:v>172.0</c:v>
                </c:pt>
                <c:pt idx="27">
                  <c:v>176.0</c:v>
                </c:pt>
                <c:pt idx="28">
                  <c:v>179.0</c:v>
                </c:pt>
                <c:pt idx="29">
                  <c:v>150.0</c:v>
                </c:pt>
                <c:pt idx="30">
                  <c:v>159.0</c:v>
                </c:pt>
                <c:pt idx="31">
                  <c:v>190.0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'980047'!$F$319:$F$350</c:f>
              <c:numCache>
                <c:formatCode>0</c:formatCode>
                <c:ptCount val="32"/>
                <c:pt idx="0">
                  <c:v>139.958937684095</c:v>
                </c:pt>
                <c:pt idx="1">
                  <c:v>141.0496485524889</c:v>
                </c:pt>
                <c:pt idx="2">
                  <c:v>142.4207778372931</c:v>
                </c:pt>
                <c:pt idx="3">
                  <c:v>144.2070062870262</c:v>
                </c:pt>
                <c:pt idx="4">
                  <c:v>146.851815525458</c:v>
                </c:pt>
                <c:pt idx="5">
                  <c:v>150.7440358819458</c:v>
                </c:pt>
                <c:pt idx="6">
                  <c:v>157.313342519705</c:v>
                </c:pt>
                <c:pt idx="7">
                  <c:v>167.9534684016382</c:v>
                </c:pt>
                <c:pt idx="8">
                  <c:v>184.0048069249802</c:v>
                </c:pt>
                <c:pt idx="9">
                  <c:v>206.4225087692807</c:v>
                </c:pt>
                <c:pt idx="10">
                  <c:v>234.206817012894</c:v>
                </c:pt>
                <c:pt idx="11">
                  <c:v>268.8029394233962</c:v>
                </c:pt>
                <c:pt idx="12">
                  <c:v>305.9084990952633</c:v>
                </c:pt>
                <c:pt idx="13">
                  <c:v>339.7021306053505</c:v>
                </c:pt>
                <c:pt idx="14">
                  <c:v>369.224309762452</c:v>
                </c:pt>
                <c:pt idx="15">
                  <c:v>387.3860112998713</c:v>
                </c:pt>
                <c:pt idx="16">
                  <c:v>390.660688970397</c:v>
                </c:pt>
                <c:pt idx="17">
                  <c:v>378.7709513404332</c:v>
                </c:pt>
                <c:pt idx="18">
                  <c:v>356.5092658843296</c:v>
                </c:pt>
                <c:pt idx="19">
                  <c:v>324.8739465977322</c:v>
                </c:pt>
                <c:pt idx="20">
                  <c:v>289.3982936333852</c:v>
                </c:pt>
                <c:pt idx="21">
                  <c:v>255.7172969480808</c:v>
                </c:pt>
                <c:pt idx="22">
                  <c:v>225.7638483923549</c:v>
                </c:pt>
                <c:pt idx="23">
                  <c:v>203.3806422949682</c:v>
                </c:pt>
                <c:pt idx="24">
                  <c:v>188.7571718090484</c:v>
                </c:pt>
                <c:pt idx="25">
                  <c:v>179.2610965186493</c:v>
                </c:pt>
                <c:pt idx="26">
                  <c:v>173.1460763309298</c:v>
                </c:pt>
                <c:pt idx="27">
                  <c:v>169.9626200923734</c:v>
                </c:pt>
                <c:pt idx="28">
                  <c:v>168.8952185591683</c:v>
                </c:pt>
                <c:pt idx="29">
                  <c:v>168.7929401098656</c:v>
                </c:pt>
                <c:pt idx="30">
                  <c:v>169.2719053456773</c:v>
                </c:pt>
                <c:pt idx="31">
                  <c:v>169.9925996615281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33693992"/>
        <c:axId val="-2033690824"/>
      </c:scatterChart>
      <c:valAx>
        <c:axId val="-2033693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33690824"/>
        <c:crosses val="autoZero"/>
        <c:crossBetween val="midCat"/>
      </c:valAx>
      <c:valAx>
        <c:axId val="-2033690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336939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'980047'!$E$369:$E$400</c:f>
              <c:numCache>
                <c:formatCode>General</c:formatCode>
                <c:ptCount val="32"/>
                <c:pt idx="0">
                  <c:v>79.0</c:v>
                </c:pt>
                <c:pt idx="1">
                  <c:v>83.0</c:v>
                </c:pt>
                <c:pt idx="2">
                  <c:v>82.0</c:v>
                </c:pt>
                <c:pt idx="3">
                  <c:v>97.0</c:v>
                </c:pt>
                <c:pt idx="4">
                  <c:v>110.0</c:v>
                </c:pt>
                <c:pt idx="5">
                  <c:v>124.0</c:v>
                </c:pt>
                <c:pt idx="6">
                  <c:v>121.0</c:v>
                </c:pt>
                <c:pt idx="7">
                  <c:v>138.0</c:v>
                </c:pt>
                <c:pt idx="8">
                  <c:v>148.0</c:v>
                </c:pt>
                <c:pt idx="9">
                  <c:v>187.0</c:v>
                </c:pt>
                <c:pt idx="10">
                  <c:v>198.0</c:v>
                </c:pt>
                <c:pt idx="11">
                  <c:v>250.0</c:v>
                </c:pt>
                <c:pt idx="12">
                  <c:v>277.0</c:v>
                </c:pt>
                <c:pt idx="13">
                  <c:v>325.0</c:v>
                </c:pt>
                <c:pt idx="14">
                  <c:v>355.0</c:v>
                </c:pt>
                <c:pt idx="15">
                  <c:v>385.0</c:v>
                </c:pt>
                <c:pt idx="16">
                  <c:v>435.0</c:v>
                </c:pt>
                <c:pt idx="17">
                  <c:v>406.0</c:v>
                </c:pt>
                <c:pt idx="18">
                  <c:v>384.0</c:v>
                </c:pt>
                <c:pt idx="19">
                  <c:v>325.0</c:v>
                </c:pt>
                <c:pt idx="20">
                  <c:v>255.0</c:v>
                </c:pt>
                <c:pt idx="21">
                  <c:v>234.0</c:v>
                </c:pt>
                <c:pt idx="22">
                  <c:v>201.0</c:v>
                </c:pt>
                <c:pt idx="23">
                  <c:v>167.0</c:v>
                </c:pt>
                <c:pt idx="24">
                  <c:v>140.0</c:v>
                </c:pt>
                <c:pt idx="25">
                  <c:v>124.0</c:v>
                </c:pt>
                <c:pt idx="26">
                  <c:v>155.0</c:v>
                </c:pt>
                <c:pt idx="27">
                  <c:v>104.0</c:v>
                </c:pt>
                <c:pt idx="28">
                  <c:v>124.0</c:v>
                </c:pt>
                <c:pt idx="29">
                  <c:v>94.0</c:v>
                </c:pt>
                <c:pt idx="30">
                  <c:v>105.0</c:v>
                </c:pt>
                <c:pt idx="31">
                  <c:v>116.0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'980047'!$F$369:$F$400</c:f>
              <c:numCache>
                <c:formatCode>0</c:formatCode>
                <c:ptCount val="32"/>
                <c:pt idx="0">
                  <c:v>90.14596312438</c:v>
                </c:pt>
                <c:pt idx="1">
                  <c:v>91.05015893196499</c:v>
                </c:pt>
                <c:pt idx="2">
                  <c:v>92.39647724884917</c:v>
                </c:pt>
                <c:pt idx="3">
                  <c:v>94.4520586864672</c:v>
                </c:pt>
                <c:pt idx="4">
                  <c:v>97.82936420488853</c:v>
                </c:pt>
                <c:pt idx="5">
                  <c:v>103.0345515136993</c:v>
                </c:pt>
                <c:pt idx="6">
                  <c:v>111.8870278059317</c:v>
                </c:pt>
                <c:pt idx="7">
                  <c:v>126.0179391788245</c:v>
                </c:pt>
                <c:pt idx="8">
                  <c:v>146.8168316945382</c:v>
                </c:pt>
                <c:pt idx="9">
                  <c:v>175.1016200947744</c:v>
                </c:pt>
                <c:pt idx="10">
                  <c:v>209.3277180835965</c:v>
                </c:pt>
                <c:pt idx="11">
                  <c:v>251.109485796073</c:v>
                </c:pt>
                <c:pt idx="12">
                  <c:v>295.2891697777451</c:v>
                </c:pt>
                <c:pt idx="13">
                  <c:v>335.2677459874635</c:v>
                </c:pt>
                <c:pt idx="14">
                  <c:v>370.3464046351438</c:v>
                </c:pt>
                <c:pt idx="15">
                  <c:v>392.5702931697288</c:v>
                </c:pt>
                <c:pt idx="16">
                  <c:v>397.9072641375333</c:v>
                </c:pt>
                <c:pt idx="17">
                  <c:v>385.706248827475</c:v>
                </c:pt>
                <c:pt idx="18">
                  <c:v>360.8853859388716</c:v>
                </c:pt>
                <c:pt idx="19">
                  <c:v>324.1640213501391</c:v>
                </c:pt>
                <c:pt idx="20">
                  <c:v>281.397808868614</c:v>
                </c:pt>
                <c:pt idx="21">
                  <c:v>239.0993231114994</c:v>
                </c:pt>
                <c:pt idx="22">
                  <c:v>199.6560356317596</c:v>
                </c:pt>
                <c:pt idx="23">
                  <c:v>168.4861747476709</c:v>
                </c:pt>
                <c:pt idx="24">
                  <c:v>146.7875201391448</c:v>
                </c:pt>
                <c:pt idx="25">
                  <c:v>131.613673198516</c:v>
                </c:pt>
                <c:pt idx="26">
                  <c:v>120.811467016716</c:v>
                </c:pt>
                <c:pt idx="27">
                  <c:v>114.175547538673</c:v>
                </c:pt>
                <c:pt idx="28">
                  <c:v>111.0711656690944</c:v>
                </c:pt>
                <c:pt idx="29">
                  <c:v>109.4446348795139</c:v>
                </c:pt>
                <c:pt idx="30">
                  <c:v>108.9832932131395</c:v>
                </c:pt>
                <c:pt idx="31">
                  <c:v>109.066078240143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33796888"/>
        <c:axId val="-2033770744"/>
      </c:scatterChart>
      <c:valAx>
        <c:axId val="-2033796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33770744"/>
        <c:crosses val="autoZero"/>
        <c:crossBetween val="midCat"/>
      </c:valAx>
      <c:valAx>
        <c:axId val="-2033770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33796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'980047'!$E$419:$E$450</c:f>
              <c:numCache>
                <c:formatCode>General</c:formatCode>
                <c:ptCount val="32"/>
                <c:pt idx="0">
                  <c:v>48.0</c:v>
                </c:pt>
                <c:pt idx="1">
                  <c:v>30.0</c:v>
                </c:pt>
                <c:pt idx="2">
                  <c:v>45.0</c:v>
                </c:pt>
                <c:pt idx="3">
                  <c:v>53.0</c:v>
                </c:pt>
                <c:pt idx="4">
                  <c:v>44.0</c:v>
                </c:pt>
                <c:pt idx="5">
                  <c:v>61.0</c:v>
                </c:pt>
                <c:pt idx="6">
                  <c:v>57.0</c:v>
                </c:pt>
                <c:pt idx="7">
                  <c:v>77.0</c:v>
                </c:pt>
                <c:pt idx="8">
                  <c:v>74.0</c:v>
                </c:pt>
                <c:pt idx="9">
                  <c:v>87.0</c:v>
                </c:pt>
                <c:pt idx="10">
                  <c:v>111.0</c:v>
                </c:pt>
                <c:pt idx="11">
                  <c:v>116.0</c:v>
                </c:pt>
                <c:pt idx="12">
                  <c:v>156.0</c:v>
                </c:pt>
                <c:pt idx="13">
                  <c:v>154.0</c:v>
                </c:pt>
                <c:pt idx="14">
                  <c:v>169.0</c:v>
                </c:pt>
                <c:pt idx="15">
                  <c:v>165.0</c:v>
                </c:pt>
                <c:pt idx="16">
                  <c:v>188.0</c:v>
                </c:pt>
                <c:pt idx="17">
                  <c:v>166.0</c:v>
                </c:pt>
                <c:pt idx="18">
                  <c:v>142.0</c:v>
                </c:pt>
                <c:pt idx="19">
                  <c:v>144.0</c:v>
                </c:pt>
                <c:pt idx="20">
                  <c:v>150.0</c:v>
                </c:pt>
                <c:pt idx="21">
                  <c:v>97.0</c:v>
                </c:pt>
                <c:pt idx="22">
                  <c:v>96.0</c:v>
                </c:pt>
                <c:pt idx="23">
                  <c:v>90.0</c:v>
                </c:pt>
                <c:pt idx="24">
                  <c:v>69.0</c:v>
                </c:pt>
                <c:pt idx="25">
                  <c:v>56.0</c:v>
                </c:pt>
                <c:pt idx="26">
                  <c:v>51.0</c:v>
                </c:pt>
                <c:pt idx="27">
                  <c:v>67.0</c:v>
                </c:pt>
                <c:pt idx="28">
                  <c:v>60.0</c:v>
                </c:pt>
                <c:pt idx="29">
                  <c:v>63.0</c:v>
                </c:pt>
                <c:pt idx="30">
                  <c:v>70.0</c:v>
                </c:pt>
                <c:pt idx="31">
                  <c:v>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'980047'!$F$419:$F$450</c:f>
              <c:numCache>
                <c:formatCode>0</c:formatCode>
                <c:ptCount val="32"/>
                <c:pt idx="0">
                  <c:v>40.75422497568213</c:v>
                </c:pt>
                <c:pt idx="1">
                  <c:v>41.72790465511334</c:v>
                </c:pt>
                <c:pt idx="2">
                  <c:v>43.08415195351224</c:v>
                </c:pt>
                <c:pt idx="3">
                  <c:v>44.96336422491691</c:v>
                </c:pt>
                <c:pt idx="4">
                  <c:v>47.73182847809787</c:v>
                </c:pt>
                <c:pt idx="5">
                  <c:v>51.57069463997811</c:v>
                </c:pt>
                <c:pt idx="6">
                  <c:v>57.47059171063404</c:v>
                </c:pt>
                <c:pt idx="7">
                  <c:v>66.00870378365339</c:v>
                </c:pt>
                <c:pt idx="8">
                  <c:v>77.4719014818118</c:v>
                </c:pt>
                <c:pt idx="9">
                  <c:v>91.7825042244325</c:v>
                </c:pt>
                <c:pt idx="10">
                  <c:v>107.7813195392777</c:v>
                </c:pt>
                <c:pt idx="11">
                  <c:v>125.8589057671224</c:v>
                </c:pt>
                <c:pt idx="12">
                  <c:v>143.5016026178151</c:v>
                </c:pt>
                <c:pt idx="13">
                  <c:v>158.1416337684788</c:v>
                </c:pt>
                <c:pt idx="14">
                  <c:v>169.574184827982</c:v>
                </c:pt>
                <c:pt idx="15">
                  <c:v>175.177188286554</c:v>
                </c:pt>
                <c:pt idx="16">
                  <c:v>174.0496068014883</c:v>
                </c:pt>
                <c:pt idx="17">
                  <c:v>166.5708573480138</c:v>
                </c:pt>
                <c:pt idx="18">
                  <c:v>155.133461487353</c:v>
                </c:pt>
                <c:pt idx="19">
                  <c:v>139.8442351563681</c:v>
                </c:pt>
                <c:pt idx="20">
                  <c:v>123.023553108779</c:v>
                </c:pt>
                <c:pt idx="21">
                  <c:v>106.9629981479292</c:v>
                </c:pt>
                <c:pt idx="22">
                  <c:v>92.33039308666808</c:v>
                </c:pt>
                <c:pt idx="23">
                  <c:v>80.94961393309488</c:v>
                </c:pt>
                <c:pt idx="24">
                  <c:v>73.12152328465762</c:v>
                </c:pt>
                <c:pt idx="25">
                  <c:v>67.71849986831583</c:v>
                </c:pt>
                <c:pt idx="26">
                  <c:v>63.96113397084486</c:v>
                </c:pt>
                <c:pt idx="27">
                  <c:v>61.78179945782689</c:v>
                </c:pt>
                <c:pt idx="28">
                  <c:v>60.90606795101187</c:v>
                </c:pt>
                <c:pt idx="29">
                  <c:v>60.6540433702161</c:v>
                </c:pt>
                <c:pt idx="30">
                  <c:v>60.84878937544087</c:v>
                </c:pt>
                <c:pt idx="31">
                  <c:v>61.25804027998051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8005496"/>
        <c:axId val="-2058042072"/>
      </c:scatterChart>
      <c:valAx>
        <c:axId val="-2058005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58042072"/>
        <c:crosses val="autoZero"/>
        <c:crossBetween val="midCat"/>
      </c:valAx>
      <c:valAx>
        <c:axId val="-2058042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580054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chart" Target="../charts/chart9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4" Type="http://schemas.openxmlformats.org/officeDocument/2006/relationships/chart" Target="../charts/chart31.xml"/><Relationship Id="rId1" Type="http://schemas.openxmlformats.org/officeDocument/2006/relationships/chart" Target="../charts/chart28.xml"/><Relationship Id="rId2" Type="http://schemas.openxmlformats.org/officeDocument/2006/relationships/chart" Target="../charts/chart2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523874</xdr:colOff>
      <xdr:row>5</xdr:row>
      <xdr:rowOff>95249</xdr:rowOff>
    </xdr:from>
    <xdr:to>
      <xdr:col>18</xdr:col>
      <xdr:colOff>571499</xdr:colOff>
      <xdr:row>22</xdr:row>
      <xdr:rowOff>142874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25</xdr:row>
      <xdr:rowOff>0</xdr:rowOff>
    </xdr:from>
    <xdr:to>
      <xdr:col>19</xdr:col>
      <xdr:colOff>47625</xdr:colOff>
      <xdr:row>42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489857</xdr:colOff>
      <xdr:row>5</xdr:row>
      <xdr:rowOff>81643</xdr:rowOff>
    </xdr:from>
    <xdr:to>
      <xdr:col>28</xdr:col>
      <xdr:colOff>537482</xdr:colOff>
      <xdr:row>22</xdr:row>
      <xdr:rowOff>129268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25</xdr:row>
      <xdr:rowOff>0</xdr:rowOff>
    </xdr:from>
    <xdr:to>
      <xdr:col>29</xdr:col>
      <xdr:colOff>47625</xdr:colOff>
      <xdr:row>42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/>
  </sheetViews>
  <sheetFormatPr baseColWidth="10" defaultColWidth="8.83203125" defaultRowHeight="14" x14ac:dyDescent="0"/>
  <sheetData>
    <row r="1" spans="1:15">
      <c r="A1" t="s">
        <v>78</v>
      </c>
      <c r="B1">
        <v>980047</v>
      </c>
      <c r="E1" t="s">
        <v>46</v>
      </c>
      <c r="F1" t="s">
        <v>47</v>
      </c>
      <c r="G1" t="s">
        <v>48</v>
      </c>
      <c r="H1" t="s">
        <v>49</v>
      </c>
      <c r="I1" t="s">
        <v>50</v>
      </c>
      <c r="J1" t="s">
        <v>51</v>
      </c>
      <c r="K1" t="s">
        <v>52</v>
      </c>
      <c r="L1" t="s">
        <v>53</v>
      </c>
      <c r="M1" t="s">
        <v>54</v>
      </c>
      <c r="N1" t="s">
        <v>55</v>
      </c>
      <c r="O1" t="s">
        <v>56</v>
      </c>
    </row>
    <row r="2" spans="1:15">
      <c r="A2" t="s">
        <v>89</v>
      </c>
      <c r="B2">
        <v>32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51</v>
      </c>
      <c r="O2">
        <v>8</v>
      </c>
    </row>
    <row r="3" spans="1:15">
      <c r="A3" t="s">
        <v>79</v>
      </c>
      <c r="B3" t="s">
        <v>80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51</v>
      </c>
      <c r="O3">
        <v>8</v>
      </c>
    </row>
    <row r="4" spans="1:15">
      <c r="A4" t="s">
        <v>87</v>
      </c>
      <c r="B4">
        <v>1600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51</v>
      </c>
      <c r="O4">
        <v>8</v>
      </c>
    </row>
    <row r="5" spans="1:15">
      <c r="A5" t="s">
        <v>81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51</v>
      </c>
      <c r="O5">
        <v>8</v>
      </c>
    </row>
    <row r="6" spans="1:15">
      <c r="A6" t="s">
        <v>82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51</v>
      </c>
      <c r="O6">
        <v>8</v>
      </c>
    </row>
    <row r="7" spans="1:15">
      <c r="A7" t="s">
        <v>83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51</v>
      </c>
      <c r="O7">
        <v>8</v>
      </c>
    </row>
    <row r="8" spans="1:15">
      <c r="A8" t="s">
        <v>84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51</v>
      </c>
      <c r="O8">
        <v>8</v>
      </c>
    </row>
    <row r="9" spans="1:15">
      <c r="A9" t="s">
        <v>85</v>
      </c>
      <c r="B9" t="s">
        <v>86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51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51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51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51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51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51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51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51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51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51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51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51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51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51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51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51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51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51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51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51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51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51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51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51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51</v>
      </c>
      <c r="O33">
        <v>8</v>
      </c>
    </row>
  </sheetData>
  <sheetProtection password="EA2A" sheet="1" objects="1" scenario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3"/>
  <sheetViews>
    <sheetView topLeftCell="A3" workbookViewId="0">
      <selection activeCell="B33" sqref="B33"/>
    </sheetView>
  </sheetViews>
  <sheetFormatPr baseColWidth="10" defaultColWidth="8.83203125" defaultRowHeight="14" x14ac:dyDescent="0"/>
  <sheetData>
    <row r="1" spans="1:30" s="1" customFormat="1" ht="15">
      <c r="A1" s="1" t="s">
        <v>46</v>
      </c>
      <c r="B1" s="1" t="s">
        <v>57</v>
      </c>
      <c r="C1" s="1" t="s">
        <v>58</v>
      </c>
      <c r="D1" s="1" t="s">
        <v>59</v>
      </c>
      <c r="E1" s="1" t="s">
        <v>60</v>
      </c>
      <c r="F1" s="1" t="s">
        <v>61</v>
      </c>
      <c r="G1" s="1" t="s">
        <v>62</v>
      </c>
      <c r="H1" s="1" t="s">
        <v>51</v>
      </c>
      <c r="I1" s="1" t="s">
        <v>63</v>
      </c>
      <c r="J1" s="1" t="s">
        <v>64</v>
      </c>
      <c r="K1" s="1" t="s">
        <v>65</v>
      </c>
      <c r="L1" s="1" t="s">
        <v>66</v>
      </c>
      <c r="M1" s="1" t="s">
        <v>67</v>
      </c>
      <c r="N1" s="1" t="s">
        <v>68</v>
      </c>
      <c r="O1" s="1" t="s">
        <v>73</v>
      </c>
      <c r="P1" s="1" t="s">
        <v>74</v>
      </c>
      <c r="Q1" s="1" t="s">
        <v>75</v>
      </c>
      <c r="R1" s="1" t="s">
        <v>76</v>
      </c>
      <c r="S1" s="1" t="s">
        <v>77</v>
      </c>
      <c r="T1" s="1" t="s">
        <v>115</v>
      </c>
      <c r="U1" s="11" t="s">
        <v>121</v>
      </c>
      <c r="V1" s="11" t="s">
        <v>116</v>
      </c>
      <c r="W1" s="11" t="s">
        <v>117</v>
      </c>
      <c r="X1" s="1" t="s">
        <v>118</v>
      </c>
      <c r="Y1" s="11" t="s">
        <v>122</v>
      </c>
      <c r="Z1" s="1" t="s">
        <v>119</v>
      </c>
      <c r="AA1" s="11" t="s">
        <v>123</v>
      </c>
      <c r="AB1" s="1" t="s">
        <v>120</v>
      </c>
      <c r="AC1" s="11" t="s">
        <v>124</v>
      </c>
      <c r="AD1" s="11" t="s">
        <v>125</v>
      </c>
    </row>
    <row r="2" spans="1:30">
      <c r="A2">
        <v>1</v>
      </c>
      <c r="B2">
        <v>1</v>
      </c>
      <c r="C2">
        <v>980047</v>
      </c>
      <c r="D2" s="2">
        <v>41641.27944421296</v>
      </c>
      <c r="E2">
        <v>71.88</v>
      </c>
      <c r="F2">
        <v>35.94</v>
      </c>
      <c r="G2">
        <v>-45</v>
      </c>
      <c r="H2">
        <v>-90.2</v>
      </c>
      <c r="I2">
        <f t="shared" ref="I2:I33" si="0" xml:space="preserve">  12.5</f>
        <v>12.5</v>
      </c>
      <c r="J2">
        <v>-169.39599999999999</v>
      </c>
      <c r="K2">
        <v>-15.89</v>
      </c>
      <c r="L2">
        <v>25.355</v>
      </c>
      <c r="M2">
        <f t="shared" ref="M2:M33" si="1" xml:space="preserve">   0</f>
        <v>0</v>
      </c>
      <c r="N2" t="s">
        <v>69</v>
      </c>
      <c r="O2">
        <v>32</v>
      </c>
      <c r="P2">
        <v>110000</v>
      </c>
      <c r="Q2">
        <v>519</v>
      </c>
      <c r="R2">
        <v>231</v>
      </c>
      <c r="S2">
        <v>37</v>
      </c>
      <c r="T2" s="12">
        <v>13.952894091787172</v>
      </c>
      <c r="U2" s="12">
        <v>0.59990198895091928</v>
      </c>
      <c r="V2" s="12">
        <v>-90.307256074663329</v>
      </c>
      <c r="W2" s="12">
        <v>1.5350667857615002E-2</v>
      </c>
      <c r="X2" s="12">
        <v>0.87184352427387024</v>
      </c>
      <c r="Y2" s="12">
        <v>3.7011019673293635E-2</v>
      </c>
      <c r="Z2" s="12">
        <v>3.7754786947173895</v>
      </c>
      <c r="AA2" s="12">
        <v>0.24834703507924491</v>
      </c>
      <c r="AB2" s="12">
        <v>0.34817167171911778</v>
      </c>
      <c r="AC2" s="12">
        <v>0.10919808779267777</v>
      </c>
      <c r="AD2" s="12">
        <v>0.99991761140010416</v>
      </c>
    </row>
    <row r="3" spans="1:30">
      <c r="A3">
        <v>2</v>
      </c>
      <c r="B3">
        <v>2</v>
      </c>
      <c r="C3">
        <v>980047</v>
      </c>
      <c r="D3" s="2">
        <v>41641.285609375002</v>
      </c>
      <c r="E3">
        <v>71.88</v>
      </c>
      <c r="F3">
        <v>35.94</v>
      </c>
      <c r="G3">
        <v>-45</v>
      </c>
      <c r="H3">
        <v>-90.2</v>
      </c>
      <c r="I3">
        <f t="shared" si="0"/>
        <v>12.5</v>
      </c>
      <c r="J3">
        <v>-169.614</v>
      </c>
      <c r="K3">
        <v>-15.97</v>
      </c>
      <c r="L3">
        <v>14.785</v>
      </c>
      <c r="M3">
        <f t="shared" si="1"/>
        <v>0</v>
      </c>
      <c r="N3" t="s">
        <v>69</v>
      </c>
      <c r="O3">
        <v>32</v>
      </c>
      <c r="P3">
        <v>110000</v>
      </c>
      <c r="Q3">
        <v>519</v>
      </c>
      <c r="R3">
        <v>309</v>
      </c>
      <c r="S3">
        <v>32</v>
      </c>
      <c r="T3" s="12">
        <v>14.847395128086237</v>
      </c>
      <c r="U3" s="12">
        <v>0.83337957689811981</v>
      </c>
      <c r="V3" s="12">
        <v>-90.307799403709353</v>
      </c>
      <c r="W3" s="12">
        <v>1.7380170356087615E-2</v>
      </c>
      <c r="X3" s="12">
        <v>0.77880425287872812</v>
      </c>
      <c r="Y3" s="12">
        <v>4.1727779124599497E-2</v>
      </c>
      <c r="Z3" s="12">
        <v>3.29478441838318</v>
      </c>
      <c r="AA3" s="12">
        <v>0.29241963840561613</v>
      </c>
      <c r="AB3" s="12">
        <v>0.3235448737953987</v>
      </c>
      <c r="AC3" s="12">
        <v>0.13261946126653668</v>
      </c>
      <c r="AD3" s="12">
        <v>1.3782416557888657</v>
      </c>
    </row>
    <row r="4" spans="1:30">
      <c r="A4">
        <v>3</v>
      </c>
      <c r="B4">
        <v>3</v>
      </c>
      <c r="C4">
        <v>980047</v>
      </c>
      <c r="D4" s="2">
        <v>41641.291717476852</v>
      </c>
      <c r="E4">
        <v>71.88</v>
      </c>
      <c r="F4">
        <v>35.94</v>
      </c>
      <c r="G4">
        <v>-45</v>
      </c>
      <c r="H4">
        <v>-90.2</v>
      </c>
      <c r="I4">
        <f t="shared" si="0"/>
        <v>12.5</v>
      </c>
      <c r="J4">
        <v>-170.09</v>
      </c>
      <c r="K4">
        <v>-15.97</v>
      </c>
      <c r="L4">
        <v>4.8099999999999996</v>
      </c>
      <c r="M4">
        <f t="shared" si="1"/>
        <v>0</v>
      </c>
      <c r="N4" t="s">
        <v>69</v>
      </c>
      <c r="O4">
        <v>32</v>
      </c>
      <c r="P4">
        <v>110000</v>
      </c>
      <c r="Q4">
        <v>515</v>
      </c>
      <c r="R4">
        <v>279</v>
      </c>
      <c r="S4">
        <v>32</v>
      </c>
      <c r="T4" s="12">
        <v>15.215767770247599</v>
      </c>
      <c r="U4" s="12">
        <v>0.67709957637864304</v>
      </c>
      <c r="V4" s="12">
        <v>-90.335184925894339</v>
      </c>
      <c r="W4" s="12">
        <v>1.4371781967744395E-2</v>
      </c>
      <c r="X4" s="12">
        <v>0.80206220787673532</v>
      </c>
      <c r="Y4" s="12">
        <v>3.3786565898335036E-2</v>
      </c>
      <c r="Z4" s="12">
        <v>3.552140271542684</v>
      </c>
      <c r="AA4" s="12">
        <v>0.25216012010694322</v>
      </c>
      <c r="AB4" s="12">
        <v>0.25890113174896778</v>
      </c>
      <c r="AC4" s="12">
        <v>0.11090585335443801</v>
      </c>
      <c r="AD4" s="12">
        <v>1.1129087193904021</v>
      </c>
    </row>
    <row r="5" spans="1:30">
      <c r="A5">
        <v>4</v>
      </c>
      <c r="B5">
        <v>4</v>
      </c>
      <c r="C5">
        <v>980047</v>
      </c>
      <c r="D5" s="2">
        <v>41641.297773726852</v>
      </c>
      <c r="E5">
        <v>71.88</v>
      </c>
      <c r="F5">
        <v>35.94</v>
      </c>
      <c r="G5">
        <v>-45</v>
      </c>
      <c r="H5">
        <v>-90.2</v>
      </c>
      <c r="I5">
        <f t="shared" si="0"/>
        <v>12.5</v>
      </c>
      <c r="J5">
        <v>-168.80099999999999</v>
      </c>
      <c r="K5">
        <v>-15.97</v>
      </c>
      <c r="L5">
        <v>-5.1150000000000002</v>
      </c>
      <c r="M5">
        <f t="shared" si="1"/>
        <v>0</v>
      </c>
      <c r="N5" t="s">
        <v>69</v>
      </c>
      <c r="O5">
        <v>32</v>
      </c>
      <c r="P5">
        <v>220000</v>
      </c>
      <c r="Q5">
        <v>1039</v>
      </c>
      <c r="R5">
        <v>291</v>
      </c>
      <c r="S5">
        <v>72</v>
      </c>
      <c r="T5" s="12">
        <v>9.7288227608350883</v>
      </c>
      <c r="U5" s="12">
        <v>0.44519143963411645</v>
      </c>
      <c r="V5" s="12">
        <v>-90.187027900597684</v>
      </c>
      <c r="W5" s="12">
        <v>2.6647132515067441E-2</v>
      </c>
      <c r="X5" s="12">
        <v>1.2535130558042025</v>
      </c>
      <c r="Y5" s="12">
        <v>7.2982031432329231E-2</v>
      </c>
      <c r="Z5" s="12">
        <v>5.2096509087198495</v>
      </c>
      <c r="AA5" s="12">
        <v>0.31684695982820377</v>
      </c>
      <c r="AB5" s="12">
        <v>0.40069813885358391</v>
      </c>
      <c r="AC5" s="12">
        <v>0.13292654778253149</v>
      </c>
      <c r="AD5" s="12">
        <v>1.0731355635370483</v>
      </c>
    </row>
    <row r="6" spans="1:30">
      <c r="A6">
        <v>5</v>
      </c>
      <c r="B6">
        <v>5</v>
      </c>
      <c r="C6">
        <v>980047</v>
      </c>
      <c r="D6" s="2">
        <v>41641.309928356481</v>
      </c>
      <c r="E6">
        <v>71.88</v>
      </c>
      <c r="F6">
        <v>35.94</v>
      </c>
      <c r="G6">
        <v>-45</v>
      </c>
      <c r="H6">
        <v>-90.2</v>
      </c>
      <c r="I6">
        <f t="shared" si="0"/>
        <v>12.5</v>
      </c>
      <c r="J6">
        <v>-167.67500000000001</v>
      </c>
      <c r="K6">
        <v>-16.184999999999999</v>
      </c>
      <c r="L6">
        <v>-15.824999999999999</v>
      </c>
      <c r="M6">
        <f t="shared" si="1"/>
        <v>0</v>
      </c>
      <c r="N6" t="s">
        <v>69</v>
      </c>
      <c r="O6">
        <v>32</v>
      </c>
      <c r="P6">
        <v>110000</v>
      </c>
      <c r="Q6">
        <v>514</v>
      </c>
      <c r="R6">
        <v>260</v>
      </c>
      <c r="S6">
        <v>36</v>
      </c>
      <c r="T6" s="12">
        <v>18.124114099093934</v>
      </c>
      <c r="U6" s="12">
        <v>0.6546578983670106</v>
      </c>
      <c r="V6" s="12">
        <v>-90.187560705035764</v>
      </c>
      <c r="W6" s="12">
        <v>1.3902376812040892E-2</v>
      </c>
      <c r="X6" s="12">
        <v>0.92288916994574532</v>
      </c>
      <c r="Y6" s="12">
        <v>3.2743910626658414E-2</v>
      </c>
      <c r="Z6" s="12">
        <v>4.0826046337189572</v>
      </c>
      <c r="AA6" s="12">
        <v>0.2576733780198403</v>
      </c>
      <c r="AB6" s="12">
        <v>0.34257732166982696</v>
      </c>
      <c r="AC6" s="12">
        <v>0.11827823515335745</v>
      </c>
      <c r="AD6" s="12">
        <v>0.99720080233329467</v>
      </c>
    </row>
    <row r="7" spans="1:30">
      <c r="A7">
        <v>6</v>
      </c>
      <c r="B7">
        <v>6</v>
      </c>
      <c r="C7">
        <v>980047</v>
      </c>
      <c r="D7" s="2">
        <v>41641.316043287035</v>
      </c>
      <c r="E7">
        <v>71.88</v>
      </c>
      <c r="F7">
        <v>35.94</v>
      </c>
      <c r="G7">
        <v>-45</v>
      </c>
      <c r="H7">
        <v>-90.2</v>
      </c>
      <c r="I7">
        <f t="shared" si="0"/>
        <v>12.5</v>
      </c>
      <c r="J7">
        <v>-168.93</v>
      </c>
      <c r="K7">
        <v>-16.315000000000001</v>
      </c>
      <c r="L7">
        <v>-24.94</v>
      </c>
      <c r="M7">
        <f t="shared" si="1"/>
        <v>0</v>
      </c>
      <c r="N7" t="s">
        <v>69</v>
      </c>
      <c r="O7">
        <v>32</v>
      </c>
      <c r="P7">
        <v>220000</v>
      </c>
      <c r="Q7">
        <v>1030</v>
      </c>
      <c r="R7">
        <v>245</v>
      </c>
      <c r="S7">
        <v>75</v>
      </c>
      <c r="T7" s="12">
        <v>7.5428186299624667</v>
      </c>
      <c r="U7" s="12">
        <v>0.47409010043815097</v>
      </c>
      <c r="V7" s="12">
        <v>-90.180711896547848</v>
      </c>
      <c r="W7" s="12">
        <v>3.455681960910649E-2</v>
      </c>
      <c r="X7" s="12">
        <v>1.1977638929252235</v>
      </c>
      <c r="Y7" s="12">
        <v>9.4326230402431613E-2</v>
      </c>
      <c r="Z7" s="12">
        <v>4.9613650547164863</v>
      </c>
      <c r="AA7" s="12">
        <v>0.32855364182197955</v>
      </c>
      <c r="AB7" s="12">
        <v>0.33242512589922513</v>
      </c>
      <c r="AC7" s="12">
        <v>0.13994438003000967</v>
      </c>
      <c r="AD7" s="12">
        <v>1.2412632957391088</v>
      </c>
    </row>
    <row r="8" spans="1:30">
      <c r="A8">
        <v>7</v>
      </c>
      <c r="B8">
        <v>7</v>
      </c>
      <c r="C8">
        <v>980047</v>
      </c>
      <c r="D8" s="2">
        <v>41641.328066550923</v>
      </c>
      <c r="E8">
        <v>71.88</v>
      </c>
      <c r="F8">
        <v>35.94</v>
      </c>
      <c r="G8">
        <v>-45</v>
      </c>
      <c r="H8">
        <v>-90.2</v>
      </c>
      <c r="I8">
        <f t="shared" si="0"/>
        <v>12.5</v>
      </c>
      <c r="J8">
        <v>-169.541</v>
      </c>
      <c r="K8">
        <v>-16.315000000000001</v>
      </c>
      <c r="L8">
        <v>-34.53</v>
      </c>
      <c r="M8">
        <f t="shared" si="1"/>
        <v>0</v>
      </c>
      <c r="N8" t="s">
        <v>69</v>
      </c>
      <c r="O8">
        <v>32</v>
      </c>
      <c r="P8">
        <v>330000</v>
      </c>
      <c r="Q8">
        <v>1551</v>
      </c>
      <c r="R8">
        <v>402</v>
      </c>
      <c r="S8">
        <v>132</v>
      </c>
      <c r="T8" s="12">
        <v>8.0556284056170622</v>
      </c>
      <c r="U8" s="12">
        <v>0.29824237390151992</v>
      </c>
      <c r="V8" s="12">
        <v>-90.181092857674244</v>
      </c>
      <c r="W8" s="12">
        <v>1.7592116141025443E-2</v>
      </c>
      <c r="X8" s="12">
        <v>1.0569490628491793</v>
      </c>
      <c r="Y8" s="12">
        <v>4.5508506738457341E-2</v>
      </c>
      <c r="Z8" s="12">
        <v>4.768222625141143</v>
      </c>
      <c r="AA8" s="12">
        <v>0.17797315207248041</v>
      </c>
      <c r="AB8" s="12">
        <v>0.29250706258982728</v>
      </c>
      <c r="AC8" s="12">
        <v>7.8299409837898265E-2</v>
      </c>
      <c r="AD8" s="12">
        <v>0.97535750603721838</v>
      </c>
    </row>
    <row r="9" spans="1:30">
      <c r="A9">
        <v>8</v>
      </c>
      <c r="B9">
        <v>8</v>
      </c>
      <c r="C9">
        <v>980047</v>
      </c>
      <c r="D9" s="2">
        <v>41641.346115046297</v>
      </c>
      <c r="E9">
        <v>71.88</v>
      </c>
      <c r="F9">
        <v>35.94</v>
      </c>
      <c r="G9">
        <v>-45</v>
      </c>
      <c r="H9">
        <v>-90.2</v>
      </c>
      <c r="I9">
        <f t="shared" si="0"/>
        <v>12.5</v>
      </c>
      <c r="J9">
        <v>-168.71899999999999</v>
      </c>
      <c r="K9">
        <v>-16.32</v>
      </c>
      <c r="L9">
        <v>-43.54</v>
      </c>
      <c r="M9">
        <f t="shared" si="1"/>
        <v>0</v>
      </c>
      <c r="N9" t="s">
        <v>69</v>
      </c>
      <c r="O9">
        <v>32</v>
      </c>
      <c r="P9">
        <v>220000</v>
      </c>
      <c r="Q9">
        <v>1038</v>
      </c>
      <c r="R9">
        <v>435</v>
      </c>
      <c r="S9">
        <v>79</v>
      </c>
      <c r="T9" s="12">
        <v>16.056651031980856</v>
      </c>
      <c r="U9" s="12">
        <v>0.5323433435700532</v>
      </c>
      <c r="V9" s="12">
        <v>-90.167452248173348</v>
      </c>
      <c r="W9" s="12">
        <v>1.5926074386771207E-2</v>
      </c>
      <c r="X9" s="12">
        <v>1.1105985397183606</v>
      </c>
      <c r="Y9" s="12">
        <v>4.0436590966125674E-2</v>
      </c>
      <c r="Z9" s="12">
        <v>4.8311967629391521</v>
      </c>
      <c r="AA9" s="12">
        <v>0.27453487313771591</v>
      </c>
      <c r="AB9" s="12">
        <v>0.28835174328882079</v>
      </c>
      <c r="AC9" s="12">
        <v>0.1210633064970906</v>
      </c>
      <c r="AD9" s="12">
        <v>1.1562451288960724</v>
      </c>
    </row>
    <row r="10" spans="1:30">
      <c r="A10">
        <v>9</v>
      </c>
      <c r="B10">
        <v>9</v>
      </c>
      <c r="C10">
        <v>980047</v>
      </c>
      <c r="D10" s="2">
        <v>41641.358238078705</v>
      </c>
      <c r="E10">
        <v>71.88</v>
      </c>
      <c r="F10">
        <v>35.94</v>
      </c>
      <c r="G10">
        <v>-45</v>
      </c>
      <c r="H10">
        <v>-90.2</v>
      </c>
      <c r="I10">
        <f t="shared" si="0"/>
        <v>12.5</v>
      </c>
      <c r="J10">
        <v>-167.726</v>
      </c>
      <c r="K10">
        <v>-16.395</v>
      </c>
      <c r="L10">
        <v>-54.3</v>
      </c>
      <c r="M10">
        <f t="shared" si="1"/>
        <v>0</v>
      </c>
      <c r="N10" t="s">
        <v>69</v>
      </c>
      <c r="O10">
        <v>32</v>
      </c>
      <c r="P10">
        <v>110000</v>
      </c>
      <c r="Q10">
        <v>517</v>
      </c>
      <c r="R10">
        <v>188</v>
      </c>
      <c r="S10">
        <v>30</v>
      </c>
      <c r="T10" s="12">
        <v>14.100652875784165</v>
      </c>
      <c r="U10" s="12">
        <v>0.66838389001104548</v>
      </c>
      <c r="V10" s="12">
        <v>-90.228927472779475</v>
      </c>
      <c r="W10" s="12">
        <v>2.513670805418914E-2</v>
      </c>
      <c r="X10" s="12">
        <v>1.1662771141824662</v>
      </c>
      <c r="Y10" s="12">
        <v>6.5223717139207271E-2</v>
      </c>
      <c r="Z10" s="12">
        <v>4.5654051378070708</v>
      </c>
      <c r="AA10" s="12">
        <v>0.39830559069311272</v>
      </c>
      <c r="AB10" s="12">
        <v>0.66521699079333529</v>
      </c>
      <c r="AC10" s="12">
        <v>0.17188448452068952</v>
      </c>
      <c r="AD10" s="12">
        <v>1.0590248874423314</v>
      </c>
    </row>
    <row r="11" spans="1:30">
      <c r="A11">
        <v>10</v>
      </c>
      <c r="B11">
        <v>10</v>
      </c>
      <c r="C11">
        <v>980047</v>
      </c>
      <c r="D11" s="2">
        <v>41641.364325578703</v>
      </c>
      <c r="E11">
        <v>71.88</v>
      </c>
      <c r="F11">
        <v>35.94</v>
      </c>
      <c r="G11">
        <v>-45</v>
      </c>
      <c r="H11">
        <v>-90.2</v>
      </c>
      <c r="I11">
        <f t="shared" si="0"/>
        <v>12.5</v>
      </c>
      <c r="J11">
        <v>-167.82</v>
      </c>
      <c r="K11">
        <v>-16.535</v>
      </c>
      <c r="L11">
        <v>-65.114999999999995</v>
      </c>
      <c r="M11">
        <f t="shared" si="1"/>
        <v>0</v>
      </c>
      <c r="N11" t="s">
        <v>69</v>
      </c>
      <c r="O11">
        <v>32</v>
      </c>
      <c r="P11">
        <v>110000</v>
      </c>
      <c r="Q11">
        <v>518</v>
      </c>
      <c r="R11">
        <v>276</v>
      </c>
      <c r="S11">
        <v>28</v>
      </c>
      <c r="T11" s="12">
        <v>15.072855684632298</v>
      </c>
      <c r="U11" s="12">
        <v>1.0040082398609984</v>
      </c>
      <c r="V11" s="12">
        <v>-90.314772294371508</v>
      </c>
      <c r="W11" s="12">
        <v>2.0828710106968969E-2</v>
      </c>
      <c r="X11" s="12">
        <v>0.78480137287413321</v>
      </c>
      <c r="Y11" s="12">
        <v>4.9211778714087238E-2</v>
      </c>
      <c r="Z11" s="12">
        <v>3.3422632127327905</v>
      </c>
      <c r="AA11" s="12">
        <v>0.34499169361622223</v>
      </c>
      <c r="AB11" s="12">
        <v>0.42849467663540536</v>
      </c>
      <c r="AC11" s="12">
        <v>0.15862754577396801</v>
      </c>
      <c r="AD11" s="12">
        <v>1.6398844716804615</v>
      </c>
    </row>
    <row r="12" spans="1:30">
      <c r="A12">
        <v>11</v>
      </c>
      <c r="B12">
        <v>11</v>
      </c>
      <c r="C12">
        <v>980047</v>
      </c>
      <c r="D12" s="2">
        <v>41641.370414467594</v>
      </c>
      <c r="E12">
        <v>71.88</v>
      </c>
      <c r="F12">
        <v>35.94</v>
      </c>
      <c r="G12">
        <v>-45</v>
      </c>
      <c r="H12">
        <v>-90.2</v>
      </c>
      <c r="I12">
        <f t="shared" si="0"/>
        <v>12.5</v>
      </c>
      <c r="J12">
        <v>-168.613</v>
      </c>
      <c r="K12">
        <v>-16.899999999999999</v>
      </c>
      <c r="L12">
        <v>-76.67</v>
      </c>
      <c r="M12">
        <f t="shared" si="1"/>
        <v>0</v>
      </c>
      <c r="N12" t="s">
        <v>69</v>
      </c>
      <c r="O12">
        <v>32</v>
      </c>
      <c r="P12">
        <v>110000</v>
      </c>
      <c r="Q12">
        <v>521</v>
      </c>
      <c r="R12">
        <v>243</v>
      </c>
      <c r="S12">
        <v>33</v>
      </c>
      <c r="T12" s="12">
        <v>14.613330092440849</v>
      </c>
      <c r="U12" s="12">
        <v>0.56433693751265568</v>
      </c>
      <c r="V12" s="12">
        <v>-90.301984695774806</v>
      </c>
      <c r="W12" s="12">
        <v>1.3300555972139919E-2</v>
      </c>
      <c r="X12" s="12">
        <v>0.84191740404209048</v>
      </c>
      <c r="Y12" s="12">
        <v>3.1378380973138956E-2</v>
      </c>
      <c r="Z12" s="12">
        <v>3.4721831013181879</v>
      </c>
      <c r="AA12" s="12">
        <v>0.21890081801584393</v>
      </c>
      <c r="AB12" s="12">
        <v>0.31463585279070322</v>
      </c>
      <c r="AC12" s="12">
        <v>9.7026452791100129E-2</v>
      </c>
      <c r="AD12" s="12">
        <v>0.94398194759416942</v>
      </c>
    </row>
    <row r="13" spans="1:30">
      <c r="A13">
        <v>12</v>
      </c>
      <c r="B13">
        <v>22</v>
      </c>
      <c r="C13">
        <v>980047</v>
      </c>
      <c r="D13" s="2">
        <v>41641.376546527776</v>
      </c>
      <c r="E13">
        <v>71.88</v>
      </c>
      <c r="F13">
        <v>35.94</v>
      </c>
      <c r="G13">
        <v>-45</v>
      </c>
      <c r="H13">
        <v>-90.2</v>
      </c>
      <c r="I13">
        <f t="shared" si="0"/>
        <v>12.5</v>
      </c>
      <c r="J13">
        <v>-166.26300000000001</v>
      </c>
      <c r="K13">
        <v>-16.899999999999999</v>
      </c>
      <c r="L13">
        <v>-76.67</v>
      </c>
      <c r="M13">
        <f t="shared" si="1"/>
        <v>0</v>
      </c>
      <c r="N13" t="s">
        <v>69</v>
      </c>
      <c r="O13">
        <v>32</v>
      </c>
      <c r="P13">
        <v>110000</v>
      </c>
      <c r="Q13">
        <v>521</v>
      </c>
      <c r="R13">
        <v>229</v>
      </c>
      <c r="S13">
        <v>45</v>
      </c>
      <c r="T13" s="12">
        <v>10.087468069610388</v>
      </c>
      <c r="U13" s="12">
        <v>0.66609801390563039</v>
      </c>
      <c r="V13" s="12">
        <v>-90.201667164301469</v>
      </c>
      <c r="W13" s="12">
        <v>1.8105786762615331E-2</v>
      </c>
      <c r="X13" s="12">
        <v>0.67715837608467144</v>
      </c>
      <c r="Y13" s="12">
        <v>4.2718470403441136E-2</v>
      </c>
      <c r="Z13" s="12">
        <v>3.4905805081976715</v>
      </c>
      <c r="AA13" s="12">
        <v>0.23517182206172965</v>
      </c>
      <c r="AB13" s="12">
        <v>0.17621659758860567</v>
      </c>
      <c r="AC13" s="12">
        <v>0.10911990033894906</v>
      </c>
      <c r="AD13" s="12">
        <v>1.2649268885210061</v>
      </c>
    </row>
    <row r="14" spans="1:30">
      <c r="A14">
        <v>13</v>
      </c>
      <c r="B14">
        <v>21</v>
      </c>
      <c r="C14">
        <v>980047</v>
      </c>
      <c r="D14" s="2">
        <v>41641.38267337963</v>
      </c>
      <c r="E14">
        <v>71.88</v>
      </c>
      <c r="F14">
        <v>35.94</v>
      </c>
      <c r="G14">
        <v>-45</v>
      </c>
      <c r="H14">
        <v>-90.2</v>
      </c>
      <c r="I14">
        <f t="shared" si="0"/>
        <v>12.5</v>
      </c>
      <c r="J14">
        <v>-165.47</v>
      </c>
      <c r="K14">
        <v>-16.535</v>
      </c>
      <c r="L14">
        <v>-65.114999999999995</v>
      </c>
      <c r="M14">
        <f t="shared" si="1"/>
        <v>0</v>
      </c>
      <c r="N14" t="s">
        <v>69</v>
      </c>
      <c r="O14">
        <v>32</v>
      </c>
      <c r="P14">
        <v>110000</v>
      </c>
      <c r="Q14">
        <v>524</v>
      </c>
      <c r="R14">
        <v>217</v>
      </c>
      <c r="S14">
        <v>32</v>
      </c>
      <c r="T14" s="12">
        <v>12.209168992099464</v>
      </c>
      <c r="U14" s="12">
        <v>0.65178378762642442</v>
      </c>
      <c r="V14" s="12">
        <v>-90.271894173190418</v>
      </c>
      <c r="W14" s="12">
        <v>1.8001488893728032E-2</v>
      </c>
      <c r="X14" s="12">
        <v>0.82523990489568266</v>
      </c>
      <c r="Y14" s="12">
        <v>4.3528941334480736E-2</v>
      </c>
      <c r="Z14" s="12">
        <v>3.4401793984683526</v>
      </c>
      <c r="AA14" s="12">
        <v>0.25345105551344171</v>
      </c>
      <c r="AB14" s="12">
        <v>0.44019740062267165</v>
      </c>
      <c r="AC14" s="12">
        <v>0.117261266106687</v>
      </c>
      <c r="AD14" s="12">
        <v>1.141796487815375</v>
      </c>
    </row>
    <row r="15" spans="1:30">
      <c r="A15">
        <v>14</v>
      </c>
      <c r="B15">
        <v>20</v>
      </c>
      <c r="C15">
        <v>980047</v>
      </c>
      <c r="D15" s="2">
        <v>41641.388835879632</v>
      </c>
      <c r="E15">
        <v>71.88</v>
      </c>
      <c r="F15">
        <v>35.94</v>
      </c>
      <c r="G15">
        <v>-45</v>
      </c>
      <c r="H15">
        <v>-90.2</v>
      </c>
      <c r="I15">
        <f t="shared" si="0"/>
        <v>12.5</v>
      </c>
      <c r="J15">
        <v>-165.376</v>
      </c>
      <c r="K15">
        <v>-16.395</v>
      </c>
      <c r="L15">
        <v>-54.3</v>
      </c>
      <c r="M15">
        <f t="shared" si="1"/>
        <v>0</v>
      </c>
      <c r="N15" t="s">
        <v>69</v>
      </c>
      <c r="O15">
        <v>32</v>
      </c>
      <c r="P15">
        <v>110000</v>
      </c>
      <c r="Q15">
        <v>524</v>
      </c>
      <c r="R15">
        <v>228</v>
      </c>
      <c r="S15">
        <v>28</v>
      </c>
      <c r="T15" s="12">
        <v>11.961104540000088</v>
      </c>
      <c r="U15" s="12">
        <v>0.83917135360461437</v>
      </c>
      <c r="V15" s="12">
        <v>-90.260296413794777</v>
      </c>
      <c r="W15" s="12">
        <v>2.3367148252239008E-2</v>
      </c>
      <c r="X15" s="12">
        <v>0.82254121678400582</v>
      </c>
      <c r="Y15" s="12">
        <v>5.7196461924706676E-2</v>
      </c>
      <c r="Z15" s="12">
        <v>3.1834573408355302</v>
      </c>
      <c r="AA15" s="12">
        <v>0.31229670707601859</v>
      </c>
      <c r="AB15" s="12">
        <v>0.7070125751015427</v>
      </c>
      <c r="AC15" s="12">
        <v>0.15155807012975755</v>
      </c>
      <c r="AD15" s="12">
        <v>1.4584407799105634</v>
      </c>
    </row>
    <row r="16" spans="1:30">
      <c r="A16">
        <v>15</v>
      </c>
      <c r="B16">
        <v>19</v>
      </c>
      <c r="C16">
        <v>980047</v>
      </c>
      <c r="D16" s="2">
        <v>41641.395002662037</v>
      </c>
      <c r="E16">
        <v>71.88</v>
      </c>
      <c r="F16">
        <v>35.94</v>
      </c>
      <c r="G16">
        <v>-45</v>
      </c>
      <c r="H16">
        <v>-90.2</v>
      </c>
      <c r="I16">
        <f t="shared" si="0"/>
        <v>12.5</v>
      </c>
      <c r="J16">
        <v>-166.369</v>
      </c>
      <c r="K16">
        <v>-16.32</v>
      </c>
      <c r="L16">
        <v>-43.54</v>
      </c>
      <c r="M16">
        <f t="shared" si="1"/>
        <v>0</v>
      </c>
      <c r="N16" t="s">
        <v>69</v>
      </c>
      <c r="O16">
        <v>32</v>
      </c>
      <c r="P16">
        <v>220000</v>
      </c>
      <c r="Q16">
        <v>1040</v>
      </c>
      <c r="R16">
        <v>304</v>
      </c>
      <c r="S16">
        <v>78</v>
      </c>
      <c r="T16" s="12">
        <v>10.637595629255108</v>
      </c>
      <c r="U16" s="12">
        <v>0.43840064902064485</v>
      </c>
      <c r="V16" s="12">
        <v>-90.069132087878629</v>
      </c>
      <c r="W16" s="12">
        <v>2.2971837339274642E-2</v>
      </c>
      <c r="X16" s="12">
        <v>1.1976515316482488</v>
      </c>
      <c r="Y16" s="12">
        <v>6.1126794125709226E-2</v>
      </c>
      <c r="Z16" s="12">
        <v>5.2700050468816348</v>
      </c>
      <c r="AA16" s="12">
        <v>0.26124747754083633</v>
      </c>
      <c r="AB16" s="12">
        <v>0.62002898373063431</v>
      </c>
      <c r="AC16" s="12">
        <v>0.13121048356296192</v>
      </c>
      <c r="AD16" s="12">
        <v>1.0186365780769009</v>
      </c>
    </row>
    <row r="17" spans="1:30">
      <c r="A17">
        <v>16</v>
      </c>
      <c r="B17">
        <v>18</v>
      </c>
      <c r="C17">
        <v>980047</v>
      </c>
      <c r="D17" s="2">
        <v>41641.407153703702</v>
      </c>
      <c r="E17">
        <v>71.88</v>
      </c>
      <c r="F17">
        <v>35.94</v>
      </c>
      <c r="G17">
        <v>-45</v>
      </c>
      <c r="H17">
        <v>-90.2</v>
      </c>
      <c r="I17">
        <f t="shared" si="0"/>
        <v>12.5</v>
      </c>
      <c r="J17">
        <v>-167.191</v>
      </c>
      <c r="K17">
        <v>-16.315000000000001</v>
      </c>
      <c r="L17">
        <v>-34.53</v>
      </c>
      <c r="M17">
        <f t="shared" si="1"/>
        <v>0</v>
      </c>
      <c r="N17" t="s">
        <v>69</v>
      </c>
      <c r="O17">
        <v>32</v>
      </c>
      <c r="P17">
        <v>330000</v>
      </c>
      <c r="Q17">
        <v>1555</v>
      </c>
      <c r="R17">
        <v>324</v>
      </c>
      <c r="S17">
        <v>113</v>
      </c>
      <c r="T17" s="12">
        <v>6.1652714028034055</v>
      </c>
      <c r="U17" s="12">
        <v>0.28529836517502311</v>
      </c>
      <c r="V17" s="12">
        <v>-90.081200059116085</v>
      </c>
      <c r="W17" s="12">
        <v>2.6468319183332222E-2</v>
      </c>
      <c r="X17" s="12">
        <v>1.2023836875394509</v>
      </c>
      <c r="Y17" s="12">
        <v>7.1767843665494296E-2</v>
      </c>
      <c r="Z17" s="12">
        <v>4.7476528564408174</v>
      </c>
      <c r="AA17" s="12">
        <v>0.18583641122627595</v>
      </c>
      <c r="AB17" s="12">
        <v>0.82755375082640747</v>
      </c>
      <c r="AC17" s="12">
        <v>9.4177859872519518E-2</v>
      </c>
      <c r="AD17" s="12">
        <v>0.91516036240905352</v>
      </c>
    </row>
    <row r="18" spans="1:30">
      <c r="A18">
        <v>17</v>
      </c>
      <c r="B18">
        <v>17</v>
      </c>
      <c r="C18">
        <v>980047</v>
      </c>
      <c r="D18" s="2">
        <v>41641.42525601852</v>
      </c>
      <c r="E18">
        <v>71.88</v>
      </c>
      <c r="F18">
        <v>35.94</v>
      </c>
      <c r="G18">
        <v>-45</v>
      </c>
      <c r="H18">
        <v>-90.2</v>
      </c>
      <c r="I18">
        <f t="shared" si="0"/>
        <v>12.5</v>
      </c>
      <c r="J18">
        <v>-166.58</v>
      </c>
      <c r="K18">
        <v>-16.315000000000001</v>
      </c>
      <c r="L18">
        <v>-24.94</v>
      </c>
      <c r="M18">
        <f t="shared" si="1"/>
        <v>0</v>
      </c>
      <c r="N18" t="s">
        <v>69</v>
      </c>
      <c r="O18">
        <v>32</v>
      </c>
      <c r="P18">
        <v>220000</v>
      </c>
      <c r="Q18">
        <v>1050</v>
      </c>
      <c r="R18">
        <v>239</v>
      </c>
      <c r="S18">
        <v>74</v>
      </c>
      <c r="T18" s="12">
        <v>5.8997056565932393</v>
      </c>
      <c r="U18" s="12">
        <v>0.31237098221112558</v>
      </c>
      <c r="V18" s="12">
        <v>-89.982440135874569</v>
      </c>
      <c r="W18" s="12">
        <v>2.4268810216129463E-2</v>
      </c>
      <c r="X18" s="12">
        <v>1.000977987812018</v>
      </c>
      <c r="Y18" s="12">
        <v>6.300374362709904E-2</v>
      </c>
      <c r="Z18" s="12">
        <v>4.0016283830635491</v>
      </c>
      <c r="AA18" s="12">
        <v>0.16071950780498151</v>
      </c>
      <c r="AB18" s="12">
        <v>0.66313931459618736</v>
      </c>
      <c r="AC18" s="12">
        <v>8.9336639498951168E-2</v>
      </c>
      <c r="AD18" s="12">
        <v>0.89488286219649282</v>
      </c>
    </row>
    <row r="19" spans="1:30">
      <c r="A19">
        <v>18</v>
      </c>
      <c r="B19">
        <v>16</v>
      </c>
      <c r="C19">
        <v>980047</v>
      </c>
      <c r="D19" s="2">
        <v>41641.437505671296</v>
      </c>
      <c r="E19">
        <v>71.88</v>
      </c>
      <c r="F19">
        <v>35.94</v>
      </c>
      <c r="G19">
        <v>-45</v>
      </c>
      <c r="H19">
        <v>-90.2</v>
      </c>
      <c r="I19">
        <f t="shared" si="0"/>
        <v>12.5</v>
      </c>
      <c r="J19">
        <v>-165.32499999999999</v>
      </c>
      <c r="K19">
        <v>-16.184999999999999</v>
      </c>
      <c r="L19">
        <v>-15.824999999999999</v>
      </c>
      <c r="M19">
        <f t="shared" si="1"/>
        <v>0</v>
      </c>
      <c r="N19" t="s">
        <v>69</v>
      </c>
      <c r="O19">
        <v>32</v>
      </c>
      <c r="P19">
        <v>110000</v>
      </c>
      <c r="Q19">
        <v>527</v>
      </c>
      <c r="R19">
        <v>139</v>
      </c>
      <c r="S19">
        <v>34</v>
      </c>
      <c r="T19" s="12">
        <v>6.0469714428186627</v>
      </c>
      <c r="U19" s="12">
        <v>0.54165497035485943</v>
      </c>
      <c r="V19" s="12">
        <v>-90.064451546113361</v>
      </c>
      <c r="W19" s="12">
        <v>3.9282079354055421E-2</v>
      </c>
      <c r="X19" s="12">
        <v>0.97281229373581191</v>
      </c>
      <c r="Y19" s="12">
        <v>0.10234517378139148</v>
      </c>
      <c r="Z19" s="12">
        <v>4.1113810713644598</v>
      </c>
      <c r="AA19" s="12">
        <v>0.28034332944780926</v>
      </c>
      <c r="AB19" s="12">
        <v>0.76004219171409315</v>
      </c>
      <c r="AC19" s="12">
        <v>0.14652201308113982</v>
      </c>
      <c r="AD19" s="12">
        <v>1.0771969198189399</v>
      </c>
    </row>
    <row r="20" spans="1:30">
      <c r="A20">
        <v>19</v>
      </c>
      <c r="B20">
        <v>15</v>
      </c>
      <c r="C20">
        <v>980047</v>
      </c>
      <c r="D20" s="2">
        <v>41641.443715624999</v>
      </c>
      <c r="E20">
        <v>71.88</v>
      </c>
      <c r="F20">
        <v>35.94</v>
      </c>
      <c r="G20">
        <v>-45</v>
      </c>
      <c r="H20">
        <v>-90.2</v>
      </c>
      <c r="I20">
        <f t="shared" si="0"/>
        <v>12.5</v>
      </c>
      <c r="J20">
        <v>-166.45099999999999</v>
      </c>
      <c r="K20">
        <v>-15.97</v>
      </c>
      <c r="L20">
        <v>-5.1150000000000002</v>
      </c>
      <c r="M20">
        <f t="shared" si="1"/>
        <v>0</v>
      </c>
      <c r="N20" t="s">
        <v>69</v>
      </c>
      <c r="O20">
        <v>32</v>
      </c>
      <c r="P20">
        <v>110000</v>
      </c>
      <c r="Q20">
        <v>523</v>
      </c>
      <c r="R20">
        <v>201</v>
      </c>
      <c r="S20">
        <v>29</v>
      </c>
      <c r="T20" s="12">
        <v>12.574379644968133</v>
      </c>
      <c r="U20" s="12">
        <v>0.79630200365399528</v>
      </c>
      <c r="V20" s="12">
        <v>-90.191873484352314</v>
      </c>
      <c r="W20" s="12">
        <v>2.9369190276805106E-2</v>
      </c>
      <c r="X20" s="12">
        <v>1.0766509449879236</v>
      </c>
      <c r="Y20" s="12">
        <v>7.4817291934907354E-2</v>
      </c>
      <c r="Z20" s="12">
        <v>4.0489919860179793</v>
      </c>
      <c r="AA20" s="12">
        <v>0.39737677255261478</v>
      </c>
      <c r="AB20" s="12">
        <v>0.81535248327847176</v>
      </c>
      <c r="AC20" s="12">
        <v>0.18672975985923299</v>
      </c>
      <c r="AD20" s="12">
        <v>1.3056670419734124</v>
      </c>
    </row>
    <row r="21" spans="1:30">
      <c r="A21">
        <v>20</v>
      </c>
      <c r="B21">
        <v>14</v>
      </c>
      <c r="C21">
        <v>980047</v>
      </c>
      <c r="D21" s="2">
        <v>41641.449871180557</v>
      </c>
      <c r="E21">
        <v>71.88</v>
      </c>
      <c r="F21">
        <v>35.94</v>
      </c>
      <c r="G21">
        <v>-45</v>
      </c>
      <c r="H21">
        <v>-90.2</v>
      </c>
      <c r="I21">
        <f t="shared" si="0"/>
        <v>12.5</v>
      </c>
      <c r="J21">
        <v>-167.74</v>
      </c>
      <c r="K21">
        <v>-15.97</v>
      </c>
      <c r="L21">
        <v>4.8099999999999996</v>
      </c>
      <c r="M21">
        <f t="shared" si="1"/>
        <v>0</v>
      </c>
      <c r="N21" t="s">
        <v>69</v>
      </c>
      <c r="O21">
        <v>32</v>
      </c>
      <c r="P21">
        <v>110000</v>
      </c>
      <c r="Q21">
        <v>525</v>
      </c>
      <c r="R21">
        <v>235</v>
      </c>
      <c r="S21">
        <v>29</v>
      </c>
      <c r="T21" s="12">
        <v>11.705640251020679</v>
      </c>
      <c r="U21" s="12">
        <v>0.66995144703641585</v>
      </c>
      <c r="V21" s="12">
        <v>-90.281206404123537</v>
      </c>
      <c r="W21" s="12">
        <v>1.7205193766676615E-2</v>
      </c>
      <c r="X21" s="12">
        <v>0.74641469869743649</v>
      </c>
      <c r="Y21" s="12">
        <v>4.0956311827536174E-2</v>
      </c>
      <c r="Z21" s="12">
        <v>3.0606318175456386</v>
      </c>
      <c r="AA21" s="12">
        <v>0.2344866402550759</v>
      </c>
      <c r="AB21" s="12">
        <v>0.4660465502347112</v>
      </c>
      <c r="AC21" s="12">
        <v>0.11047449591847161</v>
      </c>
      <c r="AD21" s="12">
        <v>1.2068202941150474</v>
      </c>
    </row>
    <row r="22" spans="1:30">
      <c r="A22">
        <v>21</v>
      </c>
      <c r="B22">
        <v>13</v>
      </c>
      <c r="C22">
        <v>980047</v>
      </c>
      <c r="D22" s="2">
        <v>41641.456067824074</v>
      </c>
      <c r="E22">
        <v>71.88</v>
      </c>
      <c r="F22">
        <v>35.94</v>
      </c>
      <c r="G22">
        <v>-45</v>
      </c>
      <c r="H22">
        <v>-90.2</v>
      </c>
      <c r="I22">
        <f t="shared" si="0"/>
        <v>12.5</v>
      </c>
      <c r="J22">
        <v>-167.26400000000001</v>
      </c>
      <c r="K22">
        <v>-15.97</v>
      </c>
      <c r="L22">
        <v>14.785</v>
      </c>
      <c r="M22">
        <f t="shared" si="1"/>
        <v>0</v>
      </c>
      <c r="N22" t="s">
        <v>69</v>
      </c>
      <c r="O22">
        <v>32</v>
      </c>
      <c r="P22">
        <v>110000</v>
      </c>
      <c r="Q22">
        <v>525</v>
      </c>
      <c r="R22">
        <v>231</v>
      </c>
      <c r="S22">
        <v>35</v>
      </c>
      <c r="T22" s="12">
        <v>12.775785427707099</v>
      </c>
      <c r="U22" s="12">
        <v>0.69067696950387025</v>
      </c>
      <c r="V22" s="12">
        <v>-90.275058646950598</v>
      </c>
      <c r="W22" s="12">
        <v>1.8553050253983766E-2</v>
      </c>
      <c r="X22" s="12">
        <v>0.84582651452577662</v>
      </c>
      <c r="Y22" s="12">
        <v>4.5347926154837917E-2</v>
      </c>
      <c r="Z22" s="12">
        <v>3.5809783999239269</v>
      </c>
      <c r="AA22" s="12">
        <v>0.27424219383734161</v>
      </c>
      <c r="AB22" s="12">
        <v>0.36301421449195831</v>
      </c>
      <c r="AC22" s="12">
        <v>0.12394488257715564</v>
      </c>
      <c r="AD22" s="12">
        <v>1.1857775476395735</v>
      </c>
    </row>
    <row r="23" spans="1:30">
      <c r="A23">
        <v>22</v>
      </c>
      <c r="B23">
        <v>12</v>
      </c>
      <c r="C23">
        <v>980047</v>
      </c>
      <c r="D23" s="2">
        <v>41641.46226064815</v>
      </c>
      <c r="E23">
        <v>71.88</v>
      </c>
      <c r="F23">
        <v>35.94</v>
      </c>
      <c r="G23">
        <v>-45</v>
      </c>
      <c r="H23">
        <v>-90.2</v>
      </c>
      <c r="I23">
        <f t="shared" si="0"/>
        <v>12.5</v>
      </c>
      <c r="J23">
        <v>-167.04599999999999</v>
      </c>
      <c r="K23">
        <v>-15.89</v>
      </c>
      <c r="L23">
        <v>25.355</v>
      </c>
      <c r="M23">
        <f t="shared" si="1"/>
        <v>0</v>
      </c>
      <c r="N23" t="s">
        <v>69</v>
      </c>
      <c r="O23">
        <v>32</v>
      </c>
      <c r="P23">
        <v>110000</v>
      </c>
      <c r="Q23">
        <v>525</v>
      </c>
      <c r="R23">
        <v>228</v>
      </c>
      <c r="S23">
        <v>43</v>
      </c>
      <c r="T23" s="12">
        <v>12.843496131161062</v>
      </c>
      <c r="U23" s="12">
        <v>0.63911284339066776</v>
      </c>
      <c r="V23" s="12">
        <v>-90.267546215689734</v>
      </c>
      <c r="W23" s="12">
        <v>1.7333188872168302E-2</v>
      </c>
      <c r="X23" s="12">
        <v>0.84469785287199395</v>
      </c>
      <c r="Y23" s="12">
        <v>4.183162692043399E-2</v>
      </c>
      <c r="Z23" s="12">
        <v>4.0039529227273976</v>
      </c>
      <c r="AA23" s="12">
        <v>0.26468185512465753</v>
      </c>
      <c r="AB23" s="12">
        <v>0.29507042005450068</v>
      </c>
      <c r="AC23" s="12">
        <v>0.11815296333894067</v>
      </c>
      <c r="AD23" s="12">
        <v>1.0905220462340681</v>
      </c>
    </row>
    <row r="24" spans="1:30">
      <c r="A24">
        <v>23</v>
      </c>
      <c r="B24">
        <v>23</v>
      </c>
      <c r="C24">
        <v>980047</v>
      </c>
      <c r="D24" s="2">
        <v>41641.468502546297</v>
      </c>
      <c r="E24">
        <v>71.88</v>
      </c>
      <c r="F24">
        <v>35.94</v>
      </c>
      <c r="G24">
        <v>-45</v>
      </c>
      <c r="H24">
        <v>-90.2</v>
      </c>
      <c r="I24">
        <f t="shared" si="0"/>
        <v>12.5</v>
      </c>
      <c r="J24">
        <v>-169.24100000000001</v>
      </c>
      <c r="K24">
        <v>-16.315000000000001</v>
      </c>
      <c r="L24">
        <v>-34.53</v>
      </c>
      <c r="M24">
        <f t="shared" si="1"/>
        <v>0</v>
      </c>
      <c r="N24" t="s">
        <v>69</v>
      </c>
      <c r="O24">
        <v>32</v>
      </c>
      <c r="P24">
        <v>330000</v>
      </c>
      <c r="Q24">
        <v>1578</v>
      </c>
      <c r="R24">
        <v>508</v>
      </c>
      <c r="S24">
        <v>117</v>
      </c>
      <c r="T24" s="12">
        <v>11.8149922551247</v>
      </c>
      <c r="U24" s="12">
        <v>0.44359318733913389</v>
      </c>
      <c r="V24" s="12">
        <v>-90.109602015506326</v>
      </c>
      <c r="W24" s="12">
        <v>2.0090014774854142E-2</v>
      </c>
      <c r="X24" s="12">
        <v>1.1844652440915282</v>
      </c>
      <c r="Y24" s="12">
        <v>5.3776106094332643E-2</v>
      </c>
      <c r="Z24" s="12">
        <v>5.1861004473443773</v>
      </c>
      <c r="AA24" s="12">
        <v>0.25969314764031276</v>
      </c>
      <c r="AB24" s="12">
        <v>0.59791628903775418</v>
      </c>
      <c r="AC24" s="12">
        <v>0.12309293226754554</v>
      </c>
      <c r="AD24" s="12">
        <v>1.2372159288612969</v>
      </c>
    </row>
    <row r="25" spans="1:30">
      <c r="A25">
        <v>24</v>
      </c>
      <c r="B25">
        <v>24</v>
      </c>
      <c r="C25">
        <v>980047</v>
      </c>
      <c r="D25" s="2">
        <v>41641.486933101849</v>
      </c>
      <c r="E25">
        <v>71.88</v>
      </c>
      <c r="F25">
        <v>35.94</v>
      </c>
      <c r="G25">
        <v>-45</v>
      </c>
      <c r="H25">
        <v>-90.2</v>
      </c>
      <c r="I25">
        <f t="shared" si="0"/>
        <v>12.5</v>
      </c>
      <c r="J25">
        <v>-168.941</v>
      </c>
      <c r="K25">
        <v>-16.315000000000001</v>
      </c>
      <c r="L25">
        <v>-34.53</v>
      </c>
      <c r="M25">
        <f t="shared" si="1"/>
        <v>0</v>
      </c>
      <c r="N25" t="s">
        <v>69</v>
      </c>
      <c r="O25">
        <v>32</v>
      </c>
      <c r="P25">
        <v>330000</v>
      </c>
      <c r="Q25">
        <v>1589</v>
      </c>
      <c r="R25">
        <v>493</v>
      </c>
      <c r="S25">
        <v>109</v>
      </c>
      <c r="T25" s="12">
        <v>11.265239461206004</v>
      </c>
      <c r="U25" s="12">
        <v>0.38591986044058618</v>
      </c>
      <c r="V25" s="12">
        <v>-90.106279767816545</v>
      </c>
      <c r="W25" s="12">
        <v>1.8839614885730278E-2</v>
      </c>
      <c r="X25" s="12">
        <v>1.2050525571004944</v>
      </c>
      <c r="Y25" s="12">
        <v>5.0954397641437214E-2</v>
      </c>
      <c r="Z25" s="12">
        <v>4.9008286747210157</v>
      </c>
      <c r="AA25" s="12">
        <v>0.22642025214092321</v>
      </c>
      <c r="AB25" s="12">
        <v>0.83839024819768748</v>
      </c>
      <c r="AC25" s="12">
        <v>0.11161026055365028</v>
      </c>
      <c r="AD25" s="12">
        <v>1.0787908178640762</v>
      </c>
    </row>
    <row r="26" spans="1:30">
      <c r="A26">
        <v>25</v>
      </c>
      <c r="B26">
        <v>25</v>
      </c>
      <c r="C26">
        <v>980047</v>
      </c>
      <c r="D26" s="2">
        <v>41641.528300578706</v>
      </c>
      <c r="E26">
        <v>71.88</v>
      </c>
      <c r="F26">
        <v>35.94</v>
      </c>
      <c r="G26">
        <v>-45</v>
      </c>
      <c r="H26">
        <v>-90.2</v>
      </c>
      <c r="I26">
        <f t="shared" si="0"/>
        <v>12.5</v>
      </c>
      <c r="J26">
        <v>-168.64099999999999</v>
      </c>
      <c r="K26">
        <v>-16.315000000000001</v>
      </c>
      <c r="L26">
        <v>-34.53</v>
      </c>
      <c r="M26">
        <f t="shared" si="1"/>
        <v>0</v>
      </c>
      <c r="N26" t="s">
        <v>69</v>
      </c>
      <c r="O26">
        <v>32</v>
      </c>
      <c r="P26">
        <v>390000</v>
      </c>
      <c r="Q26">
        <v>1897</v>
      </c>
      <c r="R26">
        <v>441</v>
      </c>
      <c r="S26">
        <v>133</v>
      </c>
      <c r="T26" s="12">
        <v>7.8051606839581007</v>
      </c>
      <c r="U26" s="12">
        <v>0.3103734586567059</v>
      </c>
      <c r="V26" s="12">
        <v>-90.054147885034482</v>
      </c>
      <c r="W26" s="12">
        <v>2.1446987695155184E-2</v>
      </c>
      <c r="X26" s="12">
        <v>1.1573274669327678</v>
      </c>
      <c r="Y26" s="12">
        <v>5.6894669276781121E-2</v>
      </c>
      <c r="Z26" s="12">
        <v>4.8044821125618746</v>
      </c>
      <c r="AA26" s="12">
        <v>0.18531265460047375</v>
      </c>
      <c r="AB26" s="12">
        <v>0.59602471279415226</v>
      </c>
      <c r="AC26" s="12">
        <v>9.4383232669737901E-2</v>
      </c>
      <c r="AD26" s="12">
        <v>1.0614050083814026</v>
      </c>
    </row>
    <row r="27" spans="1:30">
      <c r="A27">
        <v>26</v>
      </c>
      <c r="B27">
        <v>26</v>
      </c>
      <c r="C27">
        <v>980047</v>
      </c>
      <c r="D27" s="2">
        <v>41641.550837847222</v>
      </c>
      <c r="E27">
        <v>71.88</v>
      </c>
      <c r="F27">
        <v>35.94</v>
      </c>
      <c r="G27">
        <v>-45</v>
      </c>
      <c r="H27">
        <v>-90.2</v>
      </c>
      <c r="I27">
        <f t="shared" si="0"/>
        <v>12.5</v>
      </c>
      <c r="J27">
        <v>-168.34100000000001</v>
      </c>
      <c r="K27">
        <v>-16.315000000000001</v>
      </c>
      <c r="L27">
        <v>-34.53</v>
      </c>
      <c r="M27">
        <f t="shared" si="1"/>
        <v>0</v>
      </c>
      <c r="N27" t="s">
        <v>69</v>
      </c>
      <c r="O27">
        <v>32</v>
      </c>
      <c r="P27">
        <v>390000</v>
      </c>
      <c r="Q27">
        <v>1900</v>
      </c>
      <c r="R27">
        <v>345</v>
      </c>
      <c r="S27">
        <v>143</v>
      </c>
      <c r="T27" s="12">
        <v>7.125936728838262</v>
      </c>
      <c r="U27" s="12">
        <v>0.59200427972842551</v>
      </c>
      <c r="V27" s="12">
        <v>-89.879132650966582</v>
      </c>
      <c r="W27" s="12">
        <v>4.6936368469927436E-2</v>
      </c>
      <c r="X27" s="12">
        <v>1.6194318573516291</v>
      </c>
      <c r="Y27" s="12">
        <v>0.18388183895331087</v>
      </c>
      <c r="Z27" s="12">
        <v>7.225169740341939</v>
      </c>
      <c r="AA27" s="12">
        <v>0.49802427376848696</v>
      </c>
      <c r="AB27" t="s">
        <v>158</v>
      </c>
      <c r="AC27" t="s">
        <v>158</v>
      </c>
      <c r="AD27" s="12">
        <v>1.6143640464026678</v>
      </c>
    </row>
    <row r="28" spans="1:30">
      <c r="A28">
        <v>27</v>
      </c>
      <c r="B28">
        <v>27</v>
      </c>
      <c r="C28">
        <v>980047</v>
      </c>
      <c r="D28" s="2">
        <v>41641.572982638892</v>
      </c>
      <c r="E28">
        <v>71.88</v>
      </c>
      <c r="F28">
        <v>35.94</v>
      </c>
      <c r="G28">
        <v>-45</v>
      </c>
      <c r="H28">
        <v>-90.2</v>
      </c>
      <c r="I28">
        <f t="shared" si="0"/>
        <v>12.5</v>
      </c>
      <c r="J28">
        <v>-168.041</v>
      </c>
      <c r="K28">
        <v>-16.315000000000001</v>
      </c>
      <c r="L28">
        <v>-34.53</v>
      </c>
      <c r="M28">
        <f t="shared" si="1"/>
        <v>0</v>
      </c>
      <c r="N28" t="s">
        <v>69</v>
      </c>
      <c r="O28">
        <v>32</v>
      </c>
      <c r="P28">
        <v>390000</v>
      </c>
      <c r="Q28">
        <v>1904</v>
      </c>
      <c r="R28">
        <v>353</v>
      </c>
      <c r="S28">
        <v>123</v>
      </c>
      <c r="T28" s="12">
        <v>6.9334433450434014</v>
      </c>
      <c r="U28" s="12">
        <v>0.55413569130133467</v>
      </c>
      <c r="V28" s="12">
        <v>-89.924369920871271</v>
      </c>
      <c r="W28" s="12">
        <v>4.4606930130978786E-2</v>
      </c>
      <c r="X28" s="12">
        <v>1.5539814966154195</v>
      </c>
      <c r="Y28" s="12">
        <v>0.17128879938686625</v>
      </c>
      <c r="Z28" s="12">
        <v>6.8005390835900217</v>
      </c>
      <c r="AA28" s="12">
        <v>0.4517665747207581</v>
      </c>
      <c r="AB28" t="s">
        <v>158</v>
      </c>
      <c r="AC28" t="s">
        <v>158</v>
      </c>
      <c r="AD28" s="12">
        <v>1.6043528771996469</v>
      </c>
    </row>
    <row r="29" spans="1:30">
      <c r="A29">
        <v>28</v>
      </c>
      <c r="B29">
        <v>28</v>
      </c>
      <c r="C29">
        <v>980047</v>
      </c>
      <c r="D29" s="2">
        <v>41641.595115972224</v>
      </c>
      <c r="E29">
        <v>71.88</v>
      </c>
      <c r="F29">
        <v>35.94</v>
      </c>
      <c r="G29">
        <v>-45</v>
      </c>
      <c r="H29">
        <v>-90.2</v>
      </c>
      <c r="I29">
        <f t="shared" si="0"/>
        <v>12.5</v>
      </c>
      <c r="J29">
        <v>-167.74100000000001</v>
      </c>
      <c r="K29">
        <v>-16.315000000000001</v>
      </c>
      <c r="L29">
        <v>-34.53</v>
      </c>
      <c r="M29">
        <f t="shared" si="1"/>
        <v>0</v>
      </c>
      <c r="N29" t="s">
        <v>69</v>
      </c>
      <c r="O29">
        <v>32</v>
      </c>
      <c r="P29">
        <v>390000</v>
      </c>
      <c r="Q29">
        <v>1905</v>
      </c>
      <c r="R29">
        <v>365</v>
      </c>
      <c r="S29">
        <v>146</v>
      </c>
    </row>
    <row r="30" spans="1:30">
      <c r="A30">
        <v>29</v>
      </c>
      <c r="B30">
        <v>29</v>
      </c>
      <c r="C30">
        <v>980047</v>
      </c>
      <c r="D30" s="2">
        <v>41641.617257175923</v>
      </c>
      <c r="E30">
        <v>71.88</v>
      </c>
      <c r="F30">
        <v>35.94</v>
      </c>
      <c r="G30">
        <v>-45</v>
      </c>
      <c r="H30">
        <v>-90.2</v>
      </c>
      <c r="I30">
        <f t="shared" si="0"/>
        <v>12.5</v>
      </c>
      <c r="J30">
        <v>-167.441</v>
      </c>
      <c r="K30">
        <v>-16.315000000000001</v>
      </c>
      <c r="L30">
        <v>-34.53</v>
      </c>
      <c r="M30">
        <f t="shared" si="1"/>
        <v>0</v>
      </c>
      <c r="N30" t="s">
        <v>69</v>
      </c>
      <c r="O30">
        <v>32</v>
      </c>
      <c r="P30">
        <v>390000</v>
      </c>
      <c r="Q30">
        <v>1906</v>
      </c>
      <c r="R30">
        <v>392</v>
      </c>
      <c r="S30">
        <v>156</v>
      </c>
    </row>
    <row r="31" spans="1:30">
      <c r="A31">
        <v>30</v>
      </c>
      <c r="B31">
        <v>9</v>
      </c>
      <c r="C31">
        <v>980047</v>
      </c>
      <c r="D31" s="2">
        <v>41641.639408101852</v>
      </c>
      <c r="E31">
        <v>71.88</v>
      </c>
      <c r="F31">
        <v>35.94</v>
      </c>
      <c r="G31">
        <v>-45</v>
      </c>
      <c r="H31">
        <v>-90.2</v>
      </c>
      <c r="I31">
        <f t="shared" si="0"/>
        <v>12.5</v>
      </c>
      <c r="J31">
        <v>-167.726</v>
      </c>
      <c r="K31">
        <v>-16.395</v>
      </c>
      <c r="L31">
        <v>-54.3</v>
      </c>
      <c r="M31">
        <f t="shared" si="1"/>
        <v>0</v>
      </c>
      <c r="N31" t="s">
        <v>69</v>
      </c>
      <c r="O31">
        <v>32</v>
      </c>
      <c r="P31">
        <v>390000</v>
      </c>
      <c r="Q31">
        <v>1903</v>
      </c>
      <c r="R31">
        <v>733</v>
      </c>
      <c r="S31">
        <v>153</v>
      </c>
    </row>
    <row r="32" spans="1:30">
      <c r="A32">
        <v>31</v>
      </c>
      <c r="B32">
        <v>15</v>
      </c>
      <c r="C32">
        <v>980047</v>
      </c>
      <c r="D32" s="2">
        <v>41641.661534375002</v>
      </c>
      <c r="E32">
        <v>71.88</v>
      </c>
      <c r="F32">
        <v>35.94</v>
      </c>
      <c r="G32">
        <v>-45</v>
      </c>
      <c r="H32">
        <v>-90.2</v>
      </c>
      <c r="I32">
        <f t="shared" si="0"/>
        <v>12.5</v>
      </c>
      <c r="J32">
        <v>-166.45099999999999</v>
      </c>
      <c r="K32">
        <v>-15.97</v>
      </c>
      <c r="L32">
        <v>-5.1150000000000002</v>
      </c>
      <c r="M32">
        <f t="shared" si="1"/>
        <v>0</v>
      </c>
      <c r="N32" t="s">
        <v>69</v>
      </c>
      <c r="O32">
        <v>32</v>
      </c>
      <c r="P32">
        <v>390000</v>
      </c>
      <c r="Q32">
        <v>1904</v>
      </c>
      <c r="R32">
        <v>697</v>
      </c>
      <c r="S32">
        <v>150</v>
      </c>
    </row>
    <row r="33" spans="1:19">
      <c r="A33">
        <v>32</v>
      </c>
      <c r="B33">
        <v>16</v>
      </c>
      <c r="C33">
        <v>980047</v>
      </c>
      <c r="D33" s="2">
        <v>41641.683729398152</v>
      </c>
      <c r="E33">
        <v>71.88</v>
      </c>
      <c r="F33">
        <v>35.94</v>
      </c>
      <c r="G33">
        <v>-45</v>
      </c>
      <c r="H33">
        <v>-90.2</v>
      </c>
      <c r="I33">
        <f t="shared" si="0"/>
        <v>12.5</v>
      </c>
      <c r="J33">
        <v>-165.32499999999999</v>
      </c>
      <c r="K33">
        <v>-16.184999999999999</v>
      </c>
      <c r="L33">
        <v>-15.824999999999999</v>
      </c>
      <c r="M33">
        <f t="shared" si="1"/>
        <v>0</v>
      </c>
      <c r="N33" t="s">
        <v>69</v>
      </c>
      <c r="O33">
        <v>32</v>
      </c>
      <c r="P33">
        <v>390000</v>
      </c>
      <c r="Q33">
        <v>1911</v>
      </c>
      <c r="R33">
        <v>451</v>
      </c>
      <c r="S33">
        <v>151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00"/>
  <sheetViews>
    <sheetView workbookViewId="0"/>
  </sheetViews>
  <sheetFormatPr baseColWidth="10" defaultColWidth="8.83203125" defaultRowHeight="14" x14ac:dyDescent="0"/>
  <sheetData>
    <row r="1" spans="1:2">
      <c r="A1" t="s">
        <v>88</v>
      </c>
      <c r="B1">
        <v>17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72</v>
      </c>
      <c r="B18" t="s">
        <v>51</v>
      </c>
      <c r="C18" t="s">
        <v>54</v>
      </c>
      <c r="D18" t="s">
        <v>71</v>
      </c>
      <c r="E18" t="s">
        <v>70</v>
      </c>
      <c r="F18" t="s">
        <v>114</v>
      </c>
    </row>
    <row r="19" spans="1:10">
      <c r="A19">
        <v>1</v>
      </c>
      <c r="B19">
        <v>-91.947999999999993</v>
      </c>
      <c r="C19">
        <v>519</v>
      </c>
      <c r="D19">
        <v>110000</v>
      </c>
      <c r="E19">
        <v>41</v>
      </c>
      <c r="F19" s="10">
        <v>44.75908420166634</v>
      </c>
      <c r="J19" t="s">
        <v>113</v>
      </c>
    </row>
    <row r="20" spans="1:10">
      <c r="A20">
        <v>2</v>
      </c>
      <c r="B20">
        <v>-91.838999999999999</v>
      </c>
      <c r="C20">
        <v>519</v>
      </c>
      <c r="D20">
        <v>110000</v>
      </c>
      <c r="E20">
        <v>37</v>
      </c>
      <c r="F20" s="10">
        <v>45.231662361620103</v>
      </c>
    </row>
    <row r="21" spans="1:10">
      <c r="A21">
        <v>3</v>
      </c>
      <c r="B21">
        <v>-91.724000000000004</v>
      </c>
      <c r="C21">
        <v>519</v>
      </c>
      <c r="D21">
        <v>110000</v>
      </c>
      <c r="E21">
        <v>45</v>
      </c>
      <c r="F21" s="10">
        <v>45.78385967667343</v>
      </c>
    </row>
    <row r="22" spans="1:10">
      <c r="A22">
        <v>4</v>
      </c>
      <c r="B22">
        <v>-91.611999999999995</v>
      </c>
      <c r="C22">
        <v>519</v>
      </c>
      <c r="D22">
        <v>110000</v>
      </c>
      <c r="E22">
        <v>52</v>
      </c>
      <c r="F22" s="10">
        <v>46.469147150160225</v>
      </c>
    </row>
    <row r="23" spans="1:10">
      <c r="A23">
        <v>5</v>
      </c>
      <c r="B23">
        <v>-91.5</v>
      </c>
      <c r="C23">
        <v>519</v>
      </c>
      <c r="D23">
        <v>110000</v>
      </c>
      <c r="E23">
        <v>43</v>
      </c>
      <c r="F23" s="10">
        <v>47.52112205751051</v>
      </c>
    </row>
    <row r="24" spans="1:10">
      <c r="A24">
        <v>6</v>
      </c>
      <c r="B24">
        <v>-91.394000000000005</v>
      </c>
      <c r="C24">
        <v>519</v>
      </c>
      <c r="D24">
        <v>110000</v>
      </c>
      <c r="E24">
        <v>54</v>
      </c>
      <c r="F24" s="10">
        <v>49.262737660158265</v>
      </c>
    </row>
    <row r="25" spans="1:10">
      <c r="A25">
        <v>7</v>
      </c>
      <c r="B25">
        <v>-91.281000000000006</v>
      </c>
      <c r="C25">
        <v>519</v>
      </c>
      <c r="D25">
        <v>110000</v>
      </c>
      <c r="E25">
        <v>66</v>
      </c>
      <c r="F25" s="10">
        <v>52.707955446399332</v>
      </c>
    </row>
    <row r="26" spans="1:10">
      <c r="A26">
        <v>8</v>
      </c>
      <c r="B26">
        <v>-91.165000000000006</v>
      </c>
      <c r="C26">
        <v>519</v>
      </c>
      <c r="D26">
        <v>110000</v>
      </c>
      <c r="E26">
        <v>59</v>
      </c>
      <c r="F26" s="10">
        <v>59.279291022387042</v>
      </c>
    </row>
    <row r="27" spans="1:10">
      <c r="A27">
        <v>9</v>
      </c>
      <c r="B27">
        <v>-91.049000000000007</v>
      </c>
      <c r="C27">
        <v>519</v>
      </c>
      <c r="D27">
        <v>110000</v>
      </c>
      <c r="E27">
        <v>73</v>
      </c>
      <c r="F27" s="10">
        <v>70.689075855549106</v>
      </c>
    </row>
    <row r="28" spans="1:10">
      <c r="A28">
        <v>10</v>
      </c>
      <c r="B28">
        <v>-90.933999999999997</v>
      </c>
      <c r="C28">
        <v>519</v>
      </c>
      <c r="D28">
        <v>110000</v>
      </c>
      <c r="E28">
        <v>113</v>
      </c>
      <c r="F28" s="10">
        <v>88.400829501707676</v>
      </c>
    </row>
    <row r="29" spans="1:10">
      <c r="A29">
        <v>11</v>
      </c>
      <c r="B29">
        <v>-90.823999999999998</v>
      </c>
      <c r="C29">
        <v>519</v>
      </c>
      <c r="D29">
        <v>110000</v>
      </c>
      <c r="E29">
        <v>109</v>
      </c>
      <c r="F29" s="10">
        <v>111.83155760049934</v>
      </c>
    </row>
    <row r="30" spans="1:10">
      <c r="A30">
        <v>12</v>
      </c>
      <c r="B30">
        <v>-90.709000000000003</v>
      </c>
      <c r="C30">
        <v>519</v>
      </c>
      <c r="D30">
        <v>110000</v>
      </c>
      <c r="E30">
        <v>120</v>
      </c>
      <c r="F30" s="10">
        <v>141.65618635127475</v>
      </c>
    </row>
    <row r="31" spans="1:10">
      <c r="A31">
        <v>13</v>
      </c>
      <c r="B31">
        <v>-90.594999999999999</v>
      </c>
      <c r="C31">
        <v>519</v>
      </c>
      <c r="D31">
        <v>110000</v>
      </c>
      <c r="E31">
        <v>164</v>
      </c>
      <c r="F31" s="10">
        <v>172.60514043362073</v>
      </c>
    </row>
    <row r="32" spans="1:10">
      <c r="A32">
        <v>14</v>
      </c>
      <c r="B32">
        <v>-90.486999999999995</v>
      </c>
      <c r="C32">
        <v>519</v>
      </c>
      <c r="D32">
        <v>110000</v>
      </c>
      <c r="E32">
        <v>198</v>
      </c>
      <c r="F32" s="10">
        <v>197.77556872239114</v>
      </c>
    </row>
    <row r="33" spans="1:6">
      <c r="A33">
        <v>15</v>
      </c>
      <c r="B33">
        <v>-90.372</v>
      </c>
      <c r="C33">
        <v>519</v>
      </c>
      <c r="D33">
        <v>110000</v>
      </c>
      <c r="E33">
        <v>231</v>
      </c>
      <c r="F33" s="10">
        <v>214.12573825696632</v>
      </c>
    </row>
    <row r="34" spans="1:6">
      <c r="A34">
        <v>16</v>
      </c>
      <c r="B34">
        <v>-90.256</v>
      </c>
      <c r="C34">
        <v>519</v>
      </c>
      <c r="D34">
        <v>110000</v>
      </c>
      <c r="E34">
        <v>211</v>
      </c>
      <c r="F34" s="10">
        <v>215.53661843083398</v>
      </c>
    </row>
    <row r="35" spans="1:6">
      <c r="A35">
        <v>17</v>
      </c>
      <c r="B35">
        <v>-90.14</v>
      </c>
      <c r="C35">
        <v>519</v>
      </c>
      <c r="D35">
        <v>110000</v>
      </c>
      <c r="E35">
        <v>215</v>
      </c>
      <c r="F35" s="10">
        <v>201.54947485393996</v>
      </c>
    </row>
    <row r="36" spans="1:6">
      <c r="A36">
        <v>18</v>
      </c>
      <c r="B36">
        <v>-90.025000000000006</v>
      </c>
      <c r="C36">
        <v>519</v>
      </c>
      <c r="D36">
        <v>110000</v>
      </c>
      <c r="E36">
        <v>182</v>
      </c>
      <c r="F36" s="10">
        <v>176.36053316174113</v>
      </c>
    </row>
    <row r="37" spans="1:6">
      <c r="A37">
        <v>19</v>
      </c>
      <c r="B37">
        <v>-89.918999999999997</v>
      </c>
      <c r="C37">
        <v>519</v>
      </c>
      <c r="D37">
        <v>110000</v>
      </c>
      <c r="E37">
        <v>153</v>
      </c>
      <c r="F37" s="10">
        <v>148.55430601945054</v>
      </c>
    </row>
    <row r="38" spans="1:6">
      <c r="A38">
        <v>20</v>
      </c>
      <c r="B38">
        <v>-89.805999999999997</v>
      </c>
      <c r="C38">
        <v>519</v>
      </c>
      <c r="D38">
        <v>110000</v>
      </c>
      <c r="E38">
        <v>109</v>
      </c>
      <c r="F38" s="10">
        <v>119.72905537142481</v>
      </c>
    </row>
    <row r="39" spans="1:6">
      <c r="A39">
        <v>21</v>
      </c>
      <c r="B39">
        <v>-89.691000000000003</v>
      </c>
      <c r="C39">
        <v>519</v>
      </c>
      <c r="D39">
        <v>110000</v>
      </c>
      <c r="E39">
        <v>85</v>
      </c>
      <c r="F39" s="10">
        <v>95.452481814907316</v>
      </c>
    </row>
    <row r="40" spans="1:6">
      <c r="A40">
        <v>22</v>
      </c>
      <c r="B40">
        <v>-89.576999999999998</v>
      </c>
      <c r="C40">
        <v>519</v>
      </c>
      <c r="D40">
        <v>110000</v>
      </c>
      <c r="E40">
        <v>77</v>
      </c>
      <c r="F40" s="10">
        <v>78.178037987573632</v>
      </c>
    </row>
    <row r="41" spans="1:6">
      <c r="A41">
        <v>23</v>
      </c>
      <c r="B41">
        <v>-89.457999999999998</v>
      </c>
      <c r="C41">
        <v>519</v>
      </c>
      <c r="D41">
        <v>110000</v>
      </c>
      <c r="E41">
        <v>68</v>
      </c>
      <c r="F41" s="10">
        <v>66.936915726614259</v>
      </c>
    </row>
    <row r="42" spans="1:6">
      <c r="A42">
        <v>24</v>
      </c>
      <c r="B42">
        <v>-89.341999999999999</v>
      </c>
      <c r="C42">
        <v>519</v>
      </c>
      <c r="D42">
        <v>110000</v>
      </c>
      <c r="E42">
        <v>75</v>
      </c>
      <c r="F42" s="10">
        <v>61.031909834820183</v>
      </c>
    </row>
    <row r="43" spans="1:6">
      <c r="A43">
        <v>25</v>
      </c>
      <c r="B43">
        <v>-89.234999999999999</v>
      </c>
      <c r="C43">
        <v>519</v>
      </c>
      <c r="D43">
        <v>110000</v>
      </c>
      <c r="E43">
        <v>66</v>
      </c>
      <c r="F43" s="10">
        <v>58.441615241278328</v>
      </c>
    </row>
    <row r="44" spans="1:6">
      <c r="A44">
        <v>26</v>
      </c>
      <c r="B44">
        <v>-89.13</v>
      </c>
      <c r="C44">
        <v>519</v>
      </c>
      <c r="D44">
        <v>110000</v>
      </c>
      <c r="E44">
        <v>65</v>
      </c>
      <c r="F44" s="10">
        <v>57.43380419781402</v>
      </c>
    </row>
    <row r="45" spans="1:6">
      <c r="A45">
        <v>27</v>
      </c>
      <c r="B45">
        <v>-89.016000000000005</v>
      </c>
      <c r="C45">
        <v>519</v>
      </c>
      <c r="D45">
        <v>110000</v>
      </c>
      <c r="E45">
        <v>54</v>
      </c>
      <c r="F45" s="10">
        <v>57.227657306640495</v>
      </c>
    </row>
    <row r="46" spans="1:6">
      <c r="A46">
        <v>28</v>
      </c>
      <c r="B46">
        <v>-88.896000000000001</v>
      </c>
      <c r="C46">
        <v>519</v>
      </c>
      <c r="D46">
        <v>110000</v>
      </c>
      <c r="E46">
        <v>54</v>
      </c>
      <c r="F46" s="10">
        <v>57.460870841227376</v>
      </c>
    </row>
    <row r="47" spans="1:6">
      <c r="A47">
        <v>29</v>
      </c>
      <c r="B47">
        <v>-88.790999999999997</v>
      </c>
      <c r="C47">
        <v>519</v>
      </c>
      <c r="D47">
        <v>110000</v>
      </c>
      <c r="E47">
        <v>58</v>
      </c>
      <c r="F47" s="10">
        <v>57.816169746513715</v>
      </c>
    </row>
    <row r="48" spans="1:6">
      <c r="A48">
        <v>30</v>
      </c>
      <c r="B48">
        <v>-88.671999999999997</v>
      </c>
      <c r="C48">
        <v>519</v>
      </c>
      <c r="D48">
        <v>110000</v>
      </c>
      <c r="E48">
        <v>50</v>
      </c>
      <c r="F48" s="10">
        <v>58.279149915321952</v>
      </c>
    </row>
    <row r="49" spans="1:6">
      <c r="A49">
        <v>31</v>
      </c>
      <c r="B49">
        <v>-88.56</v>
      </c>
      <c r="C49">
        <v>519</v>
      </c>
      <c r="D49">
        <v>110000</v>
      </c>
      <c r="E49">
        <v>56</v>
      </c>
      <c r="F49" s="10">
        <v>58.734161971110609</v>
      </c>
    </row>
    <row r="50" spans="1:6">
      <c r="A50">
        <v>32</v>
      </c>
      <c r="B50">
        <v>-88.451999999999998</v>
      </c>
      <c r="C50">
        <v>519</v>
      </c>
      <c r="D50">
        <v>110000</v>
      </c>
      <c r="E50">
        <v>60</v>
      </c>
      <c r="F50" s="10">
        <v>59.178030275827815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72</v>
      </c>
      <c r="B68" t="s">
        <v>51</v>
      </c>
      <c r="C68" t="s">
        <v>54</v>
      </c>
      <c r="D68" t="s">
        <v>71</v>
      </c>
      <c r="E68" t="s">
        <v>70</v>
      </c>
      <c r="F68" t="s">
        <v>114</v>
      </c>
    </row>
    <row r="69" spans="1:10">
      <c r="A69">
        <v>1</v>
      </c>
      <c r="B69">
        <v>-91.947999999999993</v>
      </c>
      <c r="C69">
        <v>519</v>
      </c>
      <c r="D69">
        <v>110000</v>
      </c>
      <c r="E69">
        <v>32</v>
      </c>
      <c r="F69" s="10">
        <v>43.718782657857474</v>
      </c>
      <c r="J69" t="s">
        <v>126</v>
      </c>
    </row>
    <row r="70" spans="1:10">
      <c r="A70">
        <v>2</v>
      </c>
      <c r="B70">
        <v>-91.838999999999999</v>
      </c>
      <c r="C70">
        <v>519</v>
      </c>
      <c r="D70">
        <v>110000</v>
      </c>
      <c r="E70">
        <v>46</v>
      </c>
      <c r="F70" s="10">
        <v>44.190191568378673</v>
      </c>
    </row>
    <row r="71" spans="1:10">
      <c r="A71">
        <v>3</v>
      </c>
      <c r="B71">
        <v>-91.724000000000004</v>
      </c>
      <c r="C71">
        <v>519</v>
      </c>
      <c r="D71">
        <v>110000</v>
      </c>
      <c r="E71">
        <v>56</v>
      </c>
      <c r="F71" s="10">
        <v>44.700079751975331</v>
      </c>
    </row>
    <row r="72" spans="1:10">
      <c r="A72">
        <v>4</v>
      </c>
      <c r="B72">
        <v>-91.611999999999995</v>
      </c>
      <c r="C72">
        <v>519</v>
      </c>
      <c r="D72">
        <v>110000</v>
      </c>
      <c r="E72">
        <v>61</v>
      </c>
      <c r="F72" s="10">
        <v>45.243089751918724</v>
      </c>
    </row>
    <row r="73" spans="1:10">
      <c r="A73">
        <v>5</v>
      </c>
      <c r="B73">
        <v>-91.5</v>
      </c>
      <c r="C73">
        <v>519</v>
      </c>
      <c r="D73">
        <v>110000</v>
      </c>
      <c r="E73">
        <v>38</v>
      </c>
      <c r="F73" s="10">
        <v>45.938186883583079</v>
      </c>
    </row>
    <row r="74" spans="1:10">
      <c r="A74">
        <v>6</v>
      </c>
      <c r="B74">
        <v>-91.394000000000005</v>
      </c>
      <c r="C74">
        <v>519</v>
      </c>
      <c r="D74">
        <v>110000</v>
      </c>
      <c r="E74">
        <v>43</v>
      </c>
      <c r="F74" s="10">
        <v>46.992082028104001</v>
      </c>
    </row>
    <row r="75" spans="1:10">
      <c r="A75">
        <v>7</v>
      </c>
      <c r="B75">
        <v>-91.281000000000006</v>
      </c>
      <c r="C75">
        <v>519</v>
      </c>
      <c r="D75">
        <v>110000</v>
      </c>
      <c r="E75">
        <v>51</v>
      </c>
      <c r="F75" s="10">
        <v>49.176862426267945</v>
      </c>
    </row>
    <row r="76" spans="1:10">
      <c r="A76">
        <v>8</v>
      </c>
      <c r="B76">
        <v>-91.165000000000006</v>
      </c>
      <c r="C76">
        <v>519</v>
      </c>
      <c r="D76">
        <v>110000</v>
      </c>
      <c r="E76">
        <v>57</v>
      </c>
      <c r="F76" s="10">
        <v>53.93015665800575</v>
      </c>
    </row>
    <row r="77" spans="1:10">
      <c r="A77">
        <v>9</v>
      </c>
      <c r="B77">
        <v>-91.049000000000007</v>
      </c>
      <c r="C77">
        <v>519</v>
      </c>
      <c r="D77">
        <v>110000</v>
      </c>
      <c r="E77">
        <v>72</v>
      </c>
      <c r="F77" s="10">
        <v>63.566821200119719</v>
      </c>
    </row>
    <row r="78" spans="1:10">
      <c r="A78">
        <v>10</v>
      </c>
      <c r="B78">
        <v>-90.933999999999997</v>
      </c>
      <c r="C78">
        <v>519</v>
      </c>
      <c r="D78">
        <v>110000</v>
      </c>
      <c r="E78">
        <v>100</v>
      </c>
      <c r="F78" s="10">
        <v>80.881754273009435</v>
      </c>
    </row>
    <row r="79" spans="1:10">
      <c r="A79">
        <v>11</v>
      </c>
      <c r="B79">
        <v>-90.823999999999998</v>
      </c>
      <c r="C79">
        <v>519</v>
      </c>
      <c r="D79">
        <v>110000</v>
      </c>
      <c r="E79">
        <v>120</v>
      </c>
      <c r="F79" s="10">
        <v>106.81920209728536</v>
      </c>
    </row>
    <row r="80" spans="1:10">
      <c r="A80">
        <v>12</v>
      </c>
      <c r="B80">
        <v>-90.709000000000003</v>
      </c>
      <c r="C80">
        <v>519</v>
      </c>
      <c r="D80">
        <v>110000</v>
      </c>
      <c r="E80">
        <v>131</v>
      </c>
      <c r="F80" s="10">
        <v>143.42878432913167</v>
      </c>
    </row>
    <row r="81" spans="1:6">
      <c r="A81">
        <v>13</v>
      </c>
      <c r="B81">
        <v>-90.594999999999999</v>
      </c>
      <c r="C81">
        <v>519</v>
      </c>
      <c r="D81">
        <v>110000</v>
      </c>
      <c r="E81">
        <v>163</v>
      </c>
      <c r="F81" s="10">
        <v>184.65006794512931</v>
      </c>
    </row>
    <row r="82" spans="1:6">
      <c r="A82">
        <v>14</v>
      </c>
      <c r="B82">
        <v>-90.486999999999995</v>
      </c>
      <c r="C82">
        <v>519</v>
      </c>
      <c r="D82">
        <v>110000</v>
      </c>
      <c r="E82">
        <v>197</v>
      </c>
      <c r="F82" s="10">
        <v>220.10035874450512</v>
      </c>
    </row>
    <row r="83" spans="1:6">
      <c r="A83">
        <v>15</v>
      </c>
      <c r="B83">
        <v>-90.372</v>
      </c>
      <c r="C83">
        <v>519</v>
      </c>
      <c r="D83">
        <v>110000</v>
      </c>
      <c r="E83">
        <v>252</v>
      </c>
      <c r="F83" s="10">
        <v>243.81398435015529</v>
      </c>
    </row>
    <row r="84" spans="1:6">
      <c r="A84">
        <v>16</v>
      </c>
      <c r="B84">
        <v>-90.256</v>
      </c>
      <c r="C84">
        <v>519</v>
      </c>
      <c r="D84">
        <v>110000</v>
      </c>
      <c r="E84">
        <v>309</v>
      </c>
      <c r="F84" s="10">
        <v>245.58747392443567</v>
      </c>
    </row>
    <row r="85" spans="1:6">
      <c r="A85">
        <v>17</v>
      </c>
      <c r="B85">
        <v>-90.14</v>
      </c>
      <c r="C85">
        <v>519</v>
      </c>
      <c r="D85">
        <v>110000</v>
      </c>
      <c r="E85">
        <v>226</v>
      </c>
      <c r="F85" s="10">
        <v>224.69441007445226</v>
      </c>
    </row>
    <row r="86" spans="1:6">
      <c r="A86">
        <v>18</v>
      </c>
      <c r="B86">
        <v>-90.025000000000006</v>
      </c>
      <c r="C86">
        <v>519</v>
      </c>
      <c r="D86">
        <v>110000</v>
      </c>
      <c r="E86">
        <v>179</v>
      </c>
      <c r="F86" s="10">
        <v>188.65557895402847</v>
      </c>
    </row>
    <row r="87" spans="1:6">
      <c r="A87">
        <v>19</v>
      </c>
      <c r="B87">
        <v>-89.918999999999997</v>
      </c>
      <c r="C87">
        <v>519</v>
      </c>
      <c r="D87">
        <v>110000</v>
      </c>
      <c r="E87">
        <v>142</v>
      </c>
      <c r="F87" s="10">
        <v>151.14359129949233</v>
      </c>
    </row>
    <row r="88" spans="1:6">
      <c r="A88">
        <v>20</v>
      </c>
      <c r="B88">
        <v>-89.805999999999997</v>
      </c>
      <c r="C88">
        <v>519</v>
      </c>
      <c r="D88">
        <v>110000</v>
      </c>
      <c r="E88">
        <v>109</v>
      </c>
      <c r="F88" s="10">
        <v>115.22875575759828</v>
      </c>
    </row>
    <row r="89" spans="1:6">
      <c r="A89">
        <v>21</v>
      </c>
      <c r="B89">
        <v>-89.691000000000003</v>
      </c>
      <c r="C89">
        <v>519</v>
      </c>
      <c r="D89">
        <v>110000</v>
      </c>
      <c r="E89">
        <v>96</v>
      </c>
      <c r="F89" s="10">
        <v>88.018343644435618</v>
      </c>
    </row>
    <row r="90" spans="1:6">
      <c r="A90">
        <v>22</v>
      </c>
      <c r="B90">
        <v>-89.576999999999998</v>
      </c>
      <c r="C90">
        <v>519</v>
      </c>
      <c r="D90">
        <v>110000</v>
      </c>
      <c r="E90">
        <v>67</v>
      </c>
      <c r="F90" s="10">
        <v>71.045352744878301</v>
      </c>
    </row>
    <row r="91" spans="1:6">
      <c r="A91">
        <v>23</v>
      </c>
      <c r="B91">
        <v>-89.457999999999998</v>
      </c>
      <c r="C91">
        <v>519</v>
      </c>
      <c r="D91">
        <v>110000</v>
      </c>
      <c r="E91">
        <v>70</v>
      </c>
      <c r="F91" s="10">
        <v>61.66569782196148</v>
      </c>
    </row>
    <row r="92" spans="1:6">
      <c r="A92">
        <v>24</v>
      </c>
      <c r="B92">
        <v>-89.341999999999999</v>
      </c>
      <c r="C92">
        <v>519</v>
      </c>
      <c r="D92">
        <v>110000</v>
      </c>
      <c r="E92">
        <v>46</v>
      </c>
      <c r="F92" s="10">
        <v>57.677076048613053</v>
      </c>
    </row>
    <row r="93" spans="1:6">
      <c r="A93">
        <v>25</v>
      </c>
      <c r="B93">
        <v>-89.234999999999999</v>
      </c>
      <c r="C93">
        <v>519</v>
      </c>
      <c r="D93">
        <v>110000</v>
      </c>
      <c r="E93">
        <v>53</v>
      </c>
      <c r="F93" s="10">
        <v>56.387467847731585</v>
      </c>
    </row>
    <row r="94" spans="1:6">
      <c r="A94">
        <v>26</v>
      </c>
      <c r="B94">
        <v>-89.13</v>
      </c>
      <c r="C94">
        <v>519</v>
      </c>
      <c r="D94">
        <v>110000</v>
      </c>
      <c r="E94">
        <v>63</v>
      </c>
      <c r="F94" s="10">
        <v>56.162881927359649</v>
      </c>
    </row>
    <row r="95" spans="1:6">
      <c r="A95">
        <v>27</v>
      </c>
      <c r="B95">
        <v>-89.016000000000005</v>
      </c>
      <c r="C95">
        <v>519</v>
      </c>
      <c r="D95">
        <v>110000</v>
      </c>
      <c r="E95">
        <v>48</v>
      </c>
      <c r="F95" s="10">
        <v>56.400983224582269</v>
      </c>
    </row>
    <row r="96" spans="1:6">
      <c r="A96">
        <v>28</v>
      </c>
      <c r="B96">
        <v>-88.896000000000001</v>
      </c>
      <c r="C96">
        <v>519</v>
      </c>
      <c r="D96">
        <v>110000</v>
      </c>
      <c r="E96">
        <v>53</v>
      </c>
      <c r="F96" s="10">
        <v>56.842048033203938</v>
      </c>
    </row>
    <row r="97" spans="1:6">
      <c r="A97">
        <v>29</v>
      </c>
      <c r="B97">
        <v>-88.790999999999997</v>
      </c>
      <c r="C97">
        <v>519</v>
      </c>
      <c r="D97">
        <v>110000</v>
      </c>
      <c r="E97">
        <v>55</v>
      </c>
      <c r="F97" s="10">
        <v>57.276399000688428</v>
      </c>
    </row>
    <row r="98" spans="1:6">
      <c r="A98">
        <v>30</v>
      </c>
      <c r="B98">
        <v>-88.671999999999997</v>
      </c>
      <c r="C98">
        <v>519</v>
      </c>
      <c r="D98">
        <v>110000</v>
      </c>
      <c r="E98">
        <v>59</v>
      </c>
      <c r="F98" s="10">
        <v>57.782898524121784</v>
      </c>
    </row>
    <row r="99" spans="1:6">
      <c r="A99">
        <v>31</v>
      </c>
      <c r="B99">
        <v>-88.56</v>
      </c>
      <c r="C99">
        <v>519</v>
      </c>
      <c r="D99">
        <v>110000</v>
      </c>
      <c r="E99">
        <v>61</v>
      </c>
      <c r="F99" s="10">
        <v>58.262930657729761</v>
      </c>
    </row>
    <row r="100" spans="1:6">
      <c r="A100">
        <v>32</v>
      </c>
      <c r="B100">
        <v>-88.451999999999998</v>
      </c>
      <c r="C100">
        <v>519</v>
      </c>
      <c r="D100">
        <v>110000</v>
      </c>
      <c r="E100">
        <v>75</v>
      </c>
      <c r="F100" s="10">
        <v>58.726439663580621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72</v>
      </c>
      <c r="B118" t="s">
        <v>51</v>
      </c>
      <c r="C118" t="s">
        <v>54</v>
      </c>
      <c r="D118" t="s">
        <v>71</v>
      </c>
      <c r="E118" t="s">
        <v>70</v>
      </c>
      <c r="F118" t="s">
        <v>114</v>
      </c>
    </row>
    <row r="119" spans="1:10">
      <c r="A119">
        <v>1</v>
      </c>
      <c r="B119">
        <v>-91.947999999999993</v>
      </c>
      <c r="C119">
        <v>515</v>
      </c>
      <c r="D119">
        <v>110000</v>
      </c>
      <c r="E119">
        <v>52</v>
      </c>
      <c r="F119" s="10">
        <v>45.768603351768419</v>
      </c>
      <c r="J119" t="s">
        <v>127</v>
      </c>
    </row>
    <row r="120" spans="1:10">
      <c r="A120">
        <v>2</v>
      </c>
      <c r="B120">
        <v>-91.838999999999999</v>
      </c>
      <c r="C120">
        <v>515</v>
      </c>
      <c r="D120">
        <v>110000</v>
      </c>
      <c r="E120">
        <v>42</v>
      </c>
      <c r="F120" s="10">
        <v>46.141008083566341</v>
      </c>
    </row>
    <row r="121" spans="1:10">
      <c r="A121">
        <v>3</v>
      </c>
      <c r="B121">
        <v>-91.724000000000004</v>
      </c>
      <c r="C121">
        <v>515</v>
      </c>
      <c r="D121">
        <v>110000</v>
      </c>
      <c r="E121">
        <v>32</v>
      </c>
      <c r="F121" s="10">
        <v>46.56123706448691</v>
      </c>
    </row>
    <row r="122" spans="1:10">
      <c r="A122">
        <v>4</v>
      </c>
      <c r="B122">
        <v>-91.611999999999995</v>
      </c>
      <c r="C122">
        <v>515</v>
      </c>
      <c r="D122">
        <v>110000</v>
      </c>
      <c r="E122">
        <v>52</v>
      </c>
      <c r="F122" s="10">
        <v>47.060874658011713</v>
      </c>
    </row>
    <row r="123" spans="1:10">
      <c r="A123">
        <v>5</v>
      </c>
      <c r="B123">
        <v>-91.5</v>
      </c>
      <c r="C123">
        <v>515</v>
      </c>
      <c r="D123">
        <v>110000</v>
      </c>
      <c r="E123">
        <v>49</v>
      </c>
      <c r="F123" s="10">
        <v>47.826234086218278</v>
      </c>
    </row>
    <row r="124" spans="1:10">
      <c r="A124">
        <v>6</v>
      </c>
      <c r="B124">
        <v>-91.394000000000005</v>
      </c>
      <c r="C124">
        <v>515</v>
      </c>
      <c r="D124">
        <v>110000</v>
      </c>
      <c r="E124">
        <v>53</v>
      </c>
      <c r="F124" s="10">
        <v>49.176783588653358</v>
      </c>
    </row>
    <row r="125" spans="1:10">
      <c r="A125">
        <v>7</v>
      </c>
      <c r="B125">
        <v>-91.281000000000006</v>
      </c>
      <c r="C125">
        <v>515</v>
      </c>
      <c r="D125">
        <v>110000</v>
      </c>
      <c r="E125">
        <v>65</v>
      </c>
      <c r="F125" s="10">
        <v>52.139633472504904</v>
      </c>
    </row>
    <row r="126" spans="1:10">
      <c r="A126">
        <v>8</v>
      </c>
      <c r="B126">
        <v>-91.165000000000006</v>
      </c>
      <c r="C126">
        <v>515</v>
      </c>
      <c r="D126">
        <v>110000</v>
      </c>
      <c r="E126">
        <v>58</v>
      </c>
      <c r="F126" s="10">
        <v>58.457672328541975</v>
      </c>
    </row>
    <row r="127" spans="1:10">
      <c r="A127">
        <v>9</v>
      </c>
      <c r="B127">
        <v>-91.049000000000007</v>
      </c>
      <c r="C127">
        <v>515</v>
      </c>
      <c r="D127">
        <v>110000</v>
      </c>
      <c r="E127">
        <v>77</v>
      </c>
      <c r="F127" s="10">
        <v>70.572803801126199</v>
      </c>
    </row>
    <row r="128" spans="1:10">
      <c r="A128">
        <v>10</v>
      </c>
      <c r="B128">
        <v>-90.933999999999997</v>
      </c>
      <c r="C128">
        <v>515</v>
      </c>
      <c r="D128">
        <v>110000</v>
      </c>
      <c r="E128">
        <v>101</v>
      </c>
      <c r="F128" s="10">
        <v>90.94736960112705</v>
      </c>
    </row>
    <row r="129" spans="1:6">
      <c r="A129">
        <v>11</v>
      </c>
      <c r="B129">
        <v>-90.823999999999998</v>
      </c>
      <c r="C129">
        <v>515</v>
      </c>
      <c r="D129">
        <v>110000</v>
      </c>
      <c r="E129">
        <v>128</v>
      </c>
      <c r="F129" s="10">
        <v>119.51623563644689</v>
      </c>
    </row>
    <row r="130" spans="1:6">
      <c r="A130">
        <v>12</v>
      </c>
      <c r="B130">
        <v>-90.709000000000003</v>
      </c>
      <c r="C130">
        <v>515</v>
      </c>
      <c r="D130">
        <v>110000</v>
      </c>
      <c r="E130">
        <v>132</v>
      </c>
      <c r="F130" s="10">
        <v>157.24558077451778</v>
      </c>
    </row>
    <row r="131" spans="1:6">
      <c r="A131">
        <v>13</v>
      </c>
      <c r="B131">
        <v>-90.594999999999999</v>
      </c>
      <c r="C131">
        <v>515</v>
      </c>
      <c r="D131">
        <v>110000</v>
      </c>
      <c r="E131">
        <v>193</v>
      </c>
      <c r="F131" s="10">
        <v>196.83197376712087</v>
      </c>
    </row>
    <row r="132" spans="1:6">
      <c r="A132">
        <v>14</v>
      </c>
      <c r="B132">
        <v>-90.486999999999995</v>
      </c>
      <c r="C132">
        <v>515</v>
      </c>
      <c r="D132">
        <v>110000</v>
      </c>
      <c r="E132">
        <v>219</v>
      </c>
      <c r="F132" s="10">
        <v>228.14249852349187</v>
      </c>
    </row>
    <row r="133" spans="1:6">
      <c r="A133">
        <v>15</v>
      </c>
      <c r="B133">
        <v>-90.372</v>
      </c>
      <c r="C133">
        <v>515</v>
      </c>
      <c r="D133">
        <v>110000</v>
      </c>
      <c r="E133">
        <v>279</v>
      </c>
      <c r="F133" s="10">
        <v>245.92189031690452</v>
      </c>
    </row>
    <row r="134" spans="1:6">
      <c r="A134">
        <v>16</v>
      </c>
      <c r="B134">
        <v>-90.256</v>
      </c>
      <c r="C134">
        <v>515</v>
      </c>
      <c r="D134">
        <v>110000</v>
      </c>
      <c r="E134">
        <v>237</v>
      </c>
      <c r="F134" s="10">
        <v>242.2237380394491</v>
      </c>
    </row>
    <row r="135" spans="1:6">
      <c r="A135">
        <v>17</v>
      </c>
      <c r="B135">
        <v>-90.14</v>
      </c>
      <c r="C135">
        <v>515</v>
      </c>
      <c r="D135">
        <v>110000</v>
      </c>
      <c r="E135">
        <v>219</v>
      </c>
      <c r="F135" s="10">
        <v>218.1523093283935</v>
      </c>
    </row>
    <row r="136" spans="1:6">
      <c r="A136">
        <v>18</v>
      </c>
      <c r="B136">
        <v>-90.025000000000006</v>
      </c>
      <c r="C136">
        <v>515</v>
      </c>
      <c r="D136">
        <v>110000</v>
      </c>
      <c r="E136">
        <v>196</v>
      </c>
      <c r="F136" s="10">
        <v>181.67579529722346</v>
      </c>
    </row>
    <row r="137" spans="1:6">
      <c r="A137">
        <v>19</v>
      </c>
      <c r="B137">
        <v>-89.918999999999997</v>
      </c>
      <c r="C137">
        <v>515</v>
      </c>
      <c r="D137">
        <v>110000</v>
      </c>
      <c r="E137">
        <v>139</v>
      </c>
      <c r="F137" s="10">
        <v>145.45987828934616</v>
      </c>
    </row>
    <row r="138" spans="1:6">
      <c r="A138">
        <v>20</v>
      </c>
      <c r="B138">
        <v>-89.805999999999997</v>
      </c>
      <c r="C138">
        <v>515</v>
      </c>
      <c r="D138">
        <v>110000</v>
      </c>
      <c r="E138">
        <v>107</v>
      </c>
      <c r="F138" s="10">
        <v>111.54920564569834</v>
      </c>
    </row>
    <row r="139" spans="1:6">
      <c r="A139">
        <v>21</v>
      </c>
      <c r="B139">
        <v>-89.691000000000003</v>
      </c>
      <c r="C139">
        <v>515</v>
      </c>
      <c r="D139">
        <v>110000</v>
      </c>
      <c r="E139">
        <v>76</v>
      </c>
      <c r="F139" s="10">
        <v>86.074535785183443</v>
      </c>
    </row>
    <row r="140" spans="1:6">
      <c r="A140">
        <v>22</v>
      </c>
      <c r="B140">
        <v>-89.576999999999998</v>
      </c>
      <c r="C140">
        <v>515</v>
      </c>
      <c r="D140">
        <v>110000</v>
      </c>
      <c r="E140">
        <v>69</v>
      </c>
      <c r="F140" s="10">
        <v>70.132500436035158</v>
      </c>
    </row>
    <row r="141" spans="1:6">
      <c r="A141">
        <v>23</v>
      </c>
      <c r="B141">
        <v>-89.457999999999998</v>
      </c>
      <c r="C141">
        <v>515</v>
      </c>
      <c r="D141">
        <v>110000</v>
      </c>
      <c r="E141">
        <v>77</v>
      </c>
      <c r="F141" s="10">
        <v>61.185648421374047</v>
      </c>
    </row>
    <row r="142" spans="1:6">
      <c r="A142">
        <v>24</v>
      </c>
      <c r="B142">
        <v>-89.341999999999999</v>
      </c>
      <c r="C142">
        <v>515</v>
      </c>
      <c r="D142">
        <v>110000</v>
      </c>
      <c r="E142">
        <v>62</v>
      </c>
      <c r="F142" s="10">
        <v>57.251296775631246</v>
      </c>
    </row>
    <row r="143" spans="1:6">
      <c r="A143">
        <v>25</v>
      </c>
      <c r="B143">
        <v>-89.234999999999999</v>
      </c>
      <c r="C143">
        <v>515</v>
      </c>
      <c r="D143">
        <v>110000</v>
      </c>
      <c r="E143">
        <v>61</v>
      </c>
      <c r="F143" s="10">
        <v>55.879190869260171</v>
      </c>
    </row>
    <row r="144" spans="1:6">
      <c r="A144">
        <v>26</v>
      </c>
      <c r="B144">
        <v>-89.13</v>
      </c>
      <c r="C144">
        <v>515</v>
      </c>
      <c r="D144">
        <v>110000</v>
      </c>
      <c r="E144">
        <v>54</v>
      </c>
      <c r="F144" s="10">
        <v>55.540609314895534</v>
      </c>
    </row>
    <row r="145" spans="1:6">
      <c r="A145">
        <v>27</v>
      </c>
      <c r="B145">
        <v>-89.016000000000005</v>
      </c>
      <c r="C145">
        <v>515</v>
      </c>
      <c r="D145">
        <v>110000</v>
      </c>
      <c r="E145">
        <v>43</v>
      </c>
      <c r="F145" s="10">
        <v>55.654600094592695</v>
      </c>
    </row>
    <row r="146" spans="1:6">
      <c r="A146">
        <v>28</v>
      </c>
      <c r="B146">
        <v>-88.896000000000001</v>
      </c>
      <c r="C146">
        <v>515</v>
      </c>
      <c r="D146">
        <v>110000</v>
      </c>
      <c r="E146">
        <v>62</v>
      </c>
      <c r="F146" s="10">
        <v>55.972519942713099</v>
      </c>
    </row>
    <row r="147" spans="1:6">
      <c r="A147">
        <v>29</v>
      </c>
      <c r="B147">
        <v>-88.790999999999997</v>
      </c>
      <c r="C147">
        <v>515</v>
      </c>
      <c r="D147">
        <v>110000</v>
      </c>
      <c r="E147">
        <v>56</v>
      </c>
      <c r="F147" s="10">
        <v>56.303487403291513</v>
      </c>
    </row>
    <row r="148" spans="1:6">
      <c r="A148">
        <v>30</v>
      </c>
      <c r="B148">
        <v>-88.671999999999997</v>
      </c>
      <c r="C148">
        <v>515</v>
      </c>
      <c r="D148">
        <v>110000</v>
      </c>
      <c r="E148">
        <v>55</v>
      </c>
      <c r="F148" s="10">
        <v>56.694990686364797</v>
      </c>
    </row>
    <row r="149" spans="1:6">
      <c r="A149">
        <v>31</v>
      </c>
      <c r="B149">
        <v>-88.56</v>
      </c>
      <c r="C149">
        <v>515</v>
      </c>
      <c r="D149">
        <v>110000</v>
      </c>
      <c r="E149">
        <v>59</v>
      </c>
      <c r="F149" s="10">
        <v>57.067534007191846</v>
      </c>
    </row>
    <row r="150" spans="1:6">
      <c r="A150">
        <v>32</v>
      </c>
      <c r="B150">
        <v>-88.451999999999998</v>
      </c>
      <c r="C150">
        <v>515</v>
      </c>
      <c r="D150">
        <v>110000</v>
      </c>
      <c r="E150">
        <v>56</v>
      </c>
      <c r="F150" s="10">
        <v>57.427586524378277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17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18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72</v>
      </c>
      <c r="B168" t="s">
        <v>51</v>
      </c>
      <c r="C168" t="s">
        <v>54</v>
      </c>
      <c r="D168" t="s">
        <v>71</v>
      </c>
      <c r="E168" t="s">
        <v>70</v>
      </c>
      <c r="F168" t="s">
        <v>114</v>
      </c>
    </row>
    <row r="169" spans="1:10">
      <c r="A169">
        <v>1</v>
      </c>
      <c r="B169">
        <v>-91.947999999999993</v>
      </c>
      <c r="C169">
        <v>1039</v>
      </c>
      <c r="D169">
        <v>220000</v>
      </c>
      <c r="E169">
        <v>72</v>
      </c>
      <c r="F169" s="10">
        <v>86.569731221102955</v>
      </c>
      <c r="J169" t="s">
        <v>128</v>
      </c>
    </row>
    <row r="170" spans="1:10">
      <c r="A170">
        <v>2</v>
      </c>
      <c r="B170">
        <v>-91.838999999999999</v>
      </c>
      <c r="C170">
        <v>1039</v>
      </c>
      <c r="D170">
        <v>220000</v>
      </c>
      <c r="E170">
        <v>89</v>
      </c>
      <c r="F170" s="10">
        <v>87.915498647491461</v>
      </c>
    </row>
    <row r="171" spans="1:10">
      <c r="A171">
        <v>3</v>
      </c>
      <c r="B171">
        <v>-91.724000000000004</v>
      </c>
      <c r="C171">
        <v>1039</v>
      </c>
      <c r="D171">
        <v>220000</v>
      </c>
      <c r="E171">
        <v>81</v>
      </c>
      <c r="F171" s="10">
        <v>89.858182140599624</v>
      </c>
    </row>
    <row r="172" spans="1:10">
      <c r="A172">
        <v>4</v>
      </c>
      <c r="B172">
        <v>-91.611999999999995</v>
      </c>
      <c r="C172">
        <v>1039</v>
      </c>
      <c r="D172">
        <v>220000</v>
      </c>
      <c r="E172">
        <v>100</v>
      </c>
      <c r="F172" s="10">
        <v>92.573562533935359</v>
      </c>
    </row>
    <row r="173" spans="1:10">
      <c r="A173">
        <v>5</v>
      </c>
      <c r="B173">
        <v>-91.5</v>
      </c>
      <c r="C173">
        <v>1039</v>
      </c>
      <c r="D173">
        <v>220000</v>
      </c>
      <c r="E173">
        <v>119</v>
      </c>
      <c r="F173" s="10">
        <v>96.514015407498547</v>
      </c>
    </row>
    <row r="174" spans="1:10">
      <c r="A174">
        <v>6</v>
      </c>
      <c r="B174">
        <v>-91.394000000000005</v>
      </c>
      <c r="C174">
        <v>1039</v>
      </c>
      <c r="D174">
        <v>220000</v>
      </c>
      <c r="E174">
        <v>111</v>
      </c>
      <c r="F174" s="10">
        <v>101.82584966622785</v>
      </c>
    </row>
    <row r="175" spans="1:10">
      <c r="A175">
        <v>7</v>
      </c>
      <c r="B175">
        <v>-91.281000000000006</v>
      </c>
      <c r="C175">
        <v>1039</v>
      </c>
      <c r="D175">
        <v>220000</v>
      </c>
      <c r="E175">
        <v>116</v>
      </c>
      <c r="F175" s="10">
        <v>109.71563669360401</v>
      </c>
    </row>
    <row r="176" spans="1:10">
      <c r="A176">
        <v>8</v>
      </c>
      <c r="B176">
        <v>-91.165000000000006</v>
      </c>
      <c r="C176">
        <v>1039</v>
      </c>
      <c r="D176">
        <v>220000</v>
      </c>
      <c r="E176">
        <v>118</v>
      </c>
      <c r="F176" s="10">
        <v>120.73639908691825</v>
      </c>
    </row>
    <row r="177" spans="1:6">
      <c r="A177">
        <v>9</v>
      </c>
      <c r="B177">
        <v>-91.049000000000007</v>
      </c>
      <c r="C177">
        <v>1039</v>
      </c>
      <c r="D177">
        <v>220000</v>
      </c>
      <c r="E177">
        <v>138</v>
      </c>
      <c r="F177" s="10">
        <v>135.07093283100758</v>
      </c>
    </row>
    <row r="178" spans="1:6">
      <c r="A178">
        <v>10</v>
      </c>
      <c r="B178">
        <v>-90.933999999999997</v>
      </c>
      <c r="C178">
        <v>1039</v>
      </c>
      <c r="D178">
        <v>220000</v>
      </c>
      <c r="E178">
        <v>154</v>
      </c>
      <c r="F178" s="10">
        <v>152.52376942389913</v>
      </c>
    </row>
    <row r="179" spans="1:6">
      <c r="A179">
        <v>11</v>
      </c>
      <c r="B179">
        <v>-90.823999999999998</v>
      </c>
      <c r="C179">
        <v>1039</v>
      </c>
      <c r="D179">
        <v>220000</v>
      </c>
      <c r="E179">
        <v>188</v>
      </c>
      <c r="F179" s="10">
        <v>171.71818843222394</v>
      </c>
    </row>
    <row r="180" spans="1:6">
      <c r="A180">
        <v>12</v>
      </c>
      <c r="B180">
        <v>-90.709000000000003</v>
      </c>
      <c r="C180">
        <v>1039</v>
      </c>
      <c r="D180">
        <v>220000</v>
      </c>
      <c r="E180">
        <v>170</v>
      </c>
      <c r="F180" s="10">
        <v>193.26316469009217</v>
      </c>
    </row>
    <row r="181" spans="1:6">
      <c r="A181">
        <v>13</v>
      </c>
      <c r="B181">
        <v>-90.594999999999999</v>
      </c>
      <c r="C181">
        <v>1039</v>
      </c>
      <c r="D181">
        <v>220000</v>
      </c>
      <c r="E181">
        <v>217</v>
      </c>
      <c r="F181" s="10">
        <v>214.41848099701571</v>
      </c>
    </row>
    <row r="182" spans="1:6">
      <c r="A182">
        <v>14</v>
      </c>
      <c r="B182">
        <v>-90.486999999999995</v>
      </c>
      <c r="C182">
        <v>1039</v>
      </c>
      <c r="D182">
        <v>220000</v>
      </c>
      <c r="E182">
        <v>214</v>
      </c>
      <c r="F182" s="10">
        <v>232.40427428217566</v>
      </c>
    </row>
    <row r="183" spans="1:6">
      <c r="A183">
        <v>15</v>
      </c>
      <c r="B183">
        <v>-90.372</v>
      </c>
      <c r="C183">
        <v>1039</v>
      </c>
      <c r="D183">
        <v>220000</v>
      </c>
      <c r="E183">
        <v>246</v>
      </c>
      <c r="F183" s="10">
        <v>247.31631830832231</v>
      </c>
    </row>
    <row r="184" spans="1:6">
      <c r="A184">
        <v>16</v>
      </c>
      <c r="B184">
        <v>-90.256</v>
      </c>
      <c r="C184">
        <v>1039</v>
      </c>
      <c r="D184">
        <v>220000</v>
      </c>
      <c r="E184">
        <v>267</v>
      </c>
      <c r="F184" s="10">
        <v>256.13947921378309</v>
      </c>
    </row>
    <row r="185" spans="1:6">
      <c r="A185">
        <v>17</v>
      </c>
      <c r="B185">
        <v>-90.14</v>
      </c>
      <c r="C185">
        <v>1039</v>
      </c>
      <c r="D185">
        <v>220000</v>
      </c>
      <c r="E185">
        <v>238</v>
      </c>
      <c r="F185" s="10">
        <v>257.62191970994604</v>
      </c>
    </row>
    <row r="186" spans="1:6">
      <c r="A186">
        <v>18</v>
      </c>
      <c r="B186">
        <v>-90.025000000000006</v>
      </c>
      <c r="C186">
        <v>1039</v>
      </c>
      <c r="D186">
        <v>220000</v>
      </c>
      <c r="E186">
        <v>291</v>
      </c>
      <c r="F186" s="10">
        <v>251.74523309596117</v>
      </c>
    </row>
    <row r="187" spans="1:6">
      <c r="A187">
        <v>19</v>
      </c>
      <c r="B187">
        <v>-89.918999999999997</v>
      </c>
      <c r="C187">
        <v>1039</v>
      </c>
      <c r="D187">
        <v>220000</v>
      </c>
      <c r="E187">
        <v>253</v>
      </c>
      <c r="F187" s="10">
        <v>240.60933558587652</v>
      </c>
    </row>
    <row r="188" spans="1:6">
      <c r="A188">
        <v>20</v>
      </c>
      <c r="B188">
        <v>-89.805999999999997</v>
      </c>
      <c r="C188">
        <v>1039</v>
      </c>
      <c r="D188">
        <v>220000</v>
      </c>
      <c r="E188">
        <v>220</v>
      </c>
      <c r="F188" s="10">
        <v>224.20214042154515</v>
      </c>
    </row>
    <row r="189" spans="1:6">
      <c r="A189">
        <v>21</v>
      </c>
      <c r="B189">
        <v>-89.691000000000003</v>
      </c>
      <c r="C189">
        <v>1039</v>
      </c>
      <c r="D189">
        <v>220000</v>
      </c>
      <c r="E189">
        <v>207</v>
      </c>
      <c r="F189" s="10">
        <v>204.72029880834967</v>
      </c>
    </row>
    <row r="190" spans="1:6">
      <c r="A190">
        <v>22</v>
      </c>
      <c r="B190">
        <v>-89.576999999999998</v>
      </c>
      <c r="C190">
        <v>1039</v>
      </c>
      <c r="D190">
        <v>220000</v>
      </c>
      <c r="E190">
        <v>185</v>
      </c>
      <c r="F190" s="10">
        <v>184.74509615181393</v>
      </c>
    </row>
    <row r="191" spans="1:6">
      <c r="A191">
        <v>23</v>
      </c>
      <c r="B191">
        <v>-89.457999999999998</v>
      </c>
      <c r="C191">
        <v>1039</v>
      </c>
      <c r="D191">
        <v>220000</v>
      </c>
      <c r="E191">
        <v>158</v>
      </c>
      <c r="F191" s="10">
        <v>165.1423737373305</v>
      </c>
    </row>
    <row r="192" spans="1:6">
      <c r="A192">
        <v>24</v>
      </c>
      <c r="B192">
        <v>-89.341999999999999</v>
      </c>
      <c r="C192">
        <v>1039</v>
      </c>
      <c r="D192">
        <v>220000</v>
      </c>
      <c r="E192">
        <v>141</v>
      </c>
      <c r="F192" s="10">
        <v>148.61232963916495</v>
      </c>
    </row>
    <row r="193" spans="1:6">
      <c r="A193">
        <v>25</v>
      </c>
      <c r="B193">
        <v>-89.234999999999999</v>
      </c>
      <c r="C193">
        <v>1039</v>
      </c>
      <c r="D193">
        <v>220000</v>
      </c>
      <c r="E193">
        <v>131</v>
      </c>
      <c r="F193" s="10">
        <v>136.22772781589921</v>
      </c>
    </row>
    <row r="194" spans="1:6">
      <c r="A194">
        <v>26</v>
      </c>
      <c r="B194">
        <v>-89.13</v>
      </c>
      <c r="C194">
        <v>1039</v>
      </c>
      <c r="D194">
        <v>220000</v>
      </c>
      <c r="E194">
        <v>133</v>
      </c>
      <c r="F194" s="10">
        <v>126.84875808486674</v>
      </c>
    </row>
    <row r="195" spans="1:6">
      <c r="A195">
        <v>27</v>
      </c>
      <c r="B195">
        <v>-89.016000000000005</v>
      </c>
      <c r="C195">
        <v>1039</v>
      </c>
      <c r="D195">
        <v>220000</v>
      </c>
      <c r="E195">
        <v>123</v>
      </c>
      <c r="F195" s="10">
        <v>119.53387736249729</v>
      </c>
    </row>
    <row r="196" spans="1:6">
      <c r="A196">
        <v>28</v>
      </c>
      <c r="B196">
        <v>-88.896000000000001</v>
      </c>
      <c r="C196">
        <v>1039</v>
      </c>
      <c r="D196">
        <v>220000</v>
      </c>
      <c r="E196">
        <v>110</v>
      </c>
      <c r="F196" s="10">
        <v>114.5301450988939</v>
      </c>
    </row>
    <row r="197" spans="1:6">
      <c r="A197">
        <v>29</v>
      </c>
      <c r="B197">
        <v>-88.790999999999997</v>
      </c>
      <c r="C197">
        <v>1039</v>
      </c>
      <c r="D197">
        <v>220000</v>
      </c>
      <c r="E197">
        <v>102</v>
      </c>
      <c r="F197" s="10">
        <v>111.90172888092029</v>
      </c>
    </row>
    <row r="198" spans="1:6">
      <c r="A198">
        <v>30</v>
      </c>
      <c r="B198">
        <v>-88.671999999999997</v>
      </c>
      <c r="C198">
        <v>1039</v>
      </c>
      <c r="D198">
        <v>220000</v>
      </c>
      <c r="E198">
        <v>100</v>
      </c>
      <c r="F198" s="10">
        <v>110.33302184074056</v>
      </c>
    </row>
    <row r="199" spans="1:6">
      <c r="A199">
        <v>31</v>
      </c>
      <c r="B199">
        <v>-88.56</v>
      </c>
      <c r="C199">
        <v>1039</v>
      </c>
      <c r="D199">
        <v>220000</v>
      </c>
      <c r="E199">
        <v>113</v>
      </c>
      <c r="F199" s="10">
        <v>109.78040786166945</v>
      </c>
    </row>
    <row r="200" spans="1:6">
      <c r="A200">
        <v>32</v>
      </c>
      <c r="B200">
        <v>-88.451999999999998</v>
      </c>
      <c r="C200">
        <v>1039</v>
      </c>
      <c r="D200">
        <v>220000</v>
      </c>
      <c r="E200">
        <v>131</v>
      </c>
      <c r="F200" s="10">
        <v>109.78348065480276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19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20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72</v>
      </c>
      <c r="B218" t="s">
        <v>51</v>
      </c>
      <c r="C218" t="s">
        <v>54</v>
      </c>
      <c r="D218" t="s">
        <v>71</v>
      </c>
      <c r="E218" t="s">
        <v>70</v>
      </c>
      <c r="F218" t="s">
        <v>114</v>
      </c>
    </row>
    <row r="219" spans="1:10">
      <c r="A219">
        <v>1</v>
      </c>
      <c r="B219">
        <v>-91.947999999999993</v>
      </c>
      <c r="C219">
        <v>514</v>
      </c>
      <c r="D219">
        <v>110000</v>
      </c>
      <c r="E219">
        <v>36</v>
      </c>
      <c r="F219" s="10">
        <v>45.722326788874405</v>
      </c>
      <c r="J219" t="s">
        <v>129</v>
      </c>
    </row>
    <row r="220" spans="1:10">
      <c r="A220">
        <v>2</v>
      </c>
      <c r="B220">
        <v>-91.838999999999999</v>
      </c>
      <c r="C220">
        <v>514</v>
      </c>
      <c r="D220">
        <v>110000</v>
      </c>
      <c r="E220">
        <v>40</v>
      </c>
      <c r="F220" s="10">
        <v>46.160305802163045</v>
      </c>
    </row>
    <row r="221" spans="1:10">
      <c r="A221">
        <v>3</v>
      </c>
      <c r="B221">
        <v>-91.724000000000004</v>
      </c>
      <c r="C221">
        <v>514</v>
      </c>
      <c r="D221">
        <v>110000</v>
      </c>
      <c r="E221">
        <v>43</v>
      </c>
      <c r="F221" s="10">
        <v>46.666469761455069</v>
      </c>
    </row>
    <row r="222" spans="1:10">
      <c r="A222">
        <v>4</v>
      </c>
      <c r="B222">
        <v>-91.611999999999995</v>
      </c>
      <c r="C222">
        <v>514</v>
      </c>
      <c r="D222">
        <v>110000</v>
      </c>
      <c r="E222">
        <v>54</v>
      </c>
      <c r="F222" s="10">
        <v>47.277453356673973</v>
      </c>
    </row>
    <row r="223" spans="1:10">
      <c r="A223">
        <v>5</v>
      </c>
      <c r="B223">
        <v>-91.5</v>
      </c>
      <c r="C223">
        <v>514</v>
      </c>
      <c r="D223">
        <v>110000</v>
      </c>
      <c r="E223">
        <v>57</v>
      </c>
      <c r="F223" s="10">
        <v>48.17745888504183</v>
      </c>
    </row>
    <row r="224" spans="1:10">
      <c r="A224">
        <v>6</v>
      </c>
      <c r="B224">
        <v>-91.394000000000005</v>
      </c>
      <c r="C224">
        <v>514</v>
      </c>
      <c r="D224">
        <v>110000</v>
      </c>
      <c r="E224">
        <v>53</v>
      </c>
      <c r="F224" s="10">
        <v>49.615921678801122</v>
      </c>
    </row>
    <row r="225" spans="1:6">
      <c r="A225">
        <v>7</v>
      </c>
      <c r="B225">
        <v>-91.281000000000006</v>
      </c>
      <c r="C225">
        <v>514</v>
      </c>
      <c r="D225">
        <v>110000</v>
      </c>
      <c r="E225">
        <v>58</v>
      </c>
      <c r="F225" s="10">
        <v>52.413235049839912</v>
      </c>
    </row>
    <row r="226" spans="1:6">
      <c r="A226">
        <v>8</v>
      </c>
      <c r="B226">
        <v>-91.165000000000006</v>
      </c>
      <c r="C226">
        <v>514</v>
      </c>
      <c r="D226">
        <v>110000</v>
      </c>
      <c r="E226">
        <v>68</v>
      </c>
      <c r="F226" s="10">
        <v>57.768378665840395</v>
      </c>
    </row>
    <row r="227" spans="1:6">
      <c r="A227">
        <v>9</v>
      </c>
      <c r="B227">
        <v>-91.049000000000007</v>
      </c>
      <c r="C227">
        <v>514</v>
      </c>
      <c r="D227">
        <v>110000</v>
      </c>
      <c r="E227">
        <v>72</v>
      </c>
      <c r="F227" s="10">
        <v>67.286640213693346</v>
      </c>
    </row>
    <row r="228" spans="1:6">
      <c r="A228">
        <v>10</v>
      </c>
      <c r="B228">
        <v>-90.933999999999997</v>
      </c>
      <c r="C228">
        <v>514</v>
      </c>
      <c r="D228">
        <v>110000</v>
      </c>
      <c r="E228">
        <v>76</v>
      </c>
      <c r="F228" s="10">
        <v>82.691467630524315</v>
      </c>
    </row>
    <row r="229" spans="1:6">
      <c r="A229">
        <v>11</v>
      </c>
      <c r="B229">
        <v>-90.823999999999998</v>
      </c>
      <c r="C229">
        <v>514</v>
      </c>
      <c r="D229">
        <v>110000</v>
      </c>
      <c r="E229">
        <v>117</v>
      </c>
      <c r="F229" s="10">
        <v>104.31596329131843</v>
      </c>
    </row>
    <row r="230" spans="1:6">
      <c r="A230">
        <v>12</v>
      </c>
      <c r="B230">
        <v>-90.709000000000003</v>
      </c>
      <c r="C230">
        <v>514</v>
      </c>
      <c r="D230">
        <v>110000</v>
      </c>
      <c r="E230">
        <v>128</v>
      </c>
      <c r="F230" s="10">
        <v>134.21418506034783</v>
      </c>
    </row>
    <row r="231" spans="1:6">
      <c r="A231">
        <v>13</v>
      </c>
      <c r="B231">
        <v>-90.594999999999999</v>
      </c>
      <c r="C231">
        <v>514</v>
      </c>
      <c r="D231">
        <v>110000</v>
      </c>
      <c r="E231">
        <v>173</v>
      </c>
      <c r="F231" s="10">
        <v>169.12000252605824</v>
      </c>
    </row>
    <row r="232" spans="1:6">
      <c r="A232">
        <v>14</v>
      </c>
      <c r="B232">
        <v>-90.486999999999995</v>
      </c>
      <c r="C232">
        <v>514</v>
      </c>
      <c r="D232">
        <v>110000</v>
      </c>
      <c r="E232">
        <v>196</v>
      </c>
      <c r="F232" s="10">
        <v>202.88561754176254</v>
      </c>
    </row>
    <row r="233" spans="1:6">
      <c r="A233">
        <v>15</v>
      </c>
      <c r="B233">
        <v>-90.372</v>
      </c>
      <c r="C233">
        <v>514</v>
      </c>
      <c r="D233">
        <v>110000</v>
      </c>
      <c r="E233">
        <v>222</v>
      </c>
      <c r="F233" s="10">
        <v>233.42593282967405</v>
      </c>
    </row>
    <row r="234" spans="1:6">
      <c r="A234">
        <v>16</v>
      </c>
      <c r="B234">
        <v>-90.256</v>
      </c>
      <c r="C234">
        <v>514</v>
      </c>
      <c r="D234">
        <v>110000</v>
      </c>
      <c r="E234">
        <v>246</v>
      </c>
      <c r="F234" s="10">
        <v>252.07343354498801</v>
      </c>
    </row>
    <row r="235" spans="1:6">
      <c r="A235">
        <v>17</v>
      </c>
      <c r="B235">
        <v>-90.14</v>
      </c>
      <c r="C235">
        <v>514</v>
      </c>
      <c r="D235">
        <v>110000</v>
      </c>
      <c r="E235">
        <v>255</v>
      </c>
      <c r="F235" s="10">
        <v>254.10039263079048</v>
      </c>
    </row>
    <row r="236" spans="1:6">
      <c r="A236">
        <v>18</v>
      </c>
      <c r="B236">
        <v>-90.025000000000006</v>
      </c>
      <c r="C236">
        <v>514</v>
      </c>
      <c r="D236">
        <v>110000</v>
      </c>
      <c r="E236">
        <v>260</v>
      </c>
      <c r="F236" s="10">
        <v>239.30256150264907</v>
      </c>
    </row>
    <row r="237" spans="1:6">
      <c r="A237">
        <v>19</v>
      </c>
      <c r="B237">
        <v>-89.918999999999997</v>
      </c>
      <c r="C237">
        <v>514</v>
      </c>
      <c r="D237">
        <v>110000</v>
      </c>
      <c r="E237">
        <v>212</v>
      </c>
      <c r="F237" s="10">
        <v>213.96985001062797</v>
      </c>
    </row>
    <row r="238" spans="1:6">
      <c r="A238">
        <v>20</v>
      </c>
      <c r="B238">
        <v>-89.805999999999997</v>
      </c>
      <c r="C238">
        <v>514</v>
      </c>
      <c r="D238">
        <v>110000</v>
      </c>
      <c r="E238">
        <v>189</v>
      </c>
      <c r="F238" s="10">
        <v>180.27098630777212</v>
      </c>
    </row>
    <row r="239" spans="1:6">
      <c r="A239">
        <v>21</v>
      </c>
      <c r="B239">
        <v>-89.691000000000003</v>
      </c>
      <c r="C239">
        <v>514</v>
      </c>
      <c r="D239">
        <v>110000</v>
      </c>
      <c r="E239">
        <v>151</v>
      </c>
      <c r="F239" s="10">
        <v>145.31625376470825</v>
      </c>
    </row>
    <row r="240" spans="1:6">
      <c r="A240">
        <v>22</v>
      </c>
      <c r="B240">
        <v>-89.576999999999998</v>
      </c>
      <c r="C240">
        <v>514</v>
      </c>
      <c r="D240">
        <v>110000</v>
      </c>
      <c r="E240">
        <v>114</v>
      </c>
      <c r="F240" s="10">
        <v>115.11286536526607</v>
      </c>
    </row>
    <row r="241" spans="1:6">
      <c r="A241">
        <v>23</v>
      </c>
      <c r="B241">
        <v>-89.457999999999998</v>
      </c>
      <c r="C241">
        <v>514</v>
      </c>
      <c r="D241">
        <v>110000</v>
      </c>
      <c r="E241">
        <v>74</v>
      </c>
      <c r="F241" s="10">
        <v>91.148452890508153</v>
      </c>
    </row>
    <row r="242" spans="1:6">
      <c r="A242">
        <v>24</v>
      </c>
      <c r="B242">
        <v>-89.341999999999999</v>
      </c>
      <c r="C242">
        <v>514</v>
      </c>
      <c r="D242">
        <v>110000</v>
      </c>
      <c r="E242">
        <v>75</v>
      </c>
      <c r="F242" s="10">
        <v>75.506386146069673</v>
      </c>
    </row>
    <row r="243" spans="1:6">
      <c r="A243">
        <v>25</v>
      </c>
      <c r="B243">
        <v>-89.234999999999999</v>
      </c>
      <c r="C243">
        <v>514</v>
      </c>
      <c r="D243">
        <v>110000</v>
      </c>
      <c r="E243">
        <v>77</v>
      </c>
      <c r="F243" s="10">
        <v>66.702956639675591</v>
      </c>
    </row>
    <row r="244" spans="1:6">
      <c r="A244">
        <v>26</v>
      </c>
      <c r="B244">
        <v>-89.13</v>
      </c>
      <c r="C244">
        <v>514</v>
      </c>
      <c r="D244">
        <v>110000</v>
      </c>
      <c r="E244">
        <v>51</v>
      </c>
      <c r="F244" s="10">
        <v>61.846900616631487</v>
      </c>
    </row>
    <row r="245" spans="1:6">
      <c r="A245">
        <v>27</v>
      </c>
      <c r="B245">
        <v>-89.016000000000005</v>
      </c>
      <c r="C245">
        <v>514</v>
      </c>
      <c r="D245">
        <v>110000</v>
      </c>
      <c r="E245">
        <v>63</v>
      </c>
      <c r="F245" s="10">
        <v>59.288513554616948</v>
      </c>
    </row>
    <row r="246" spans="1:6">
      <c r="A246">
        <v>28</v>
      </c>
      <c r="B246">
        <v>-88.896000000000001</v>
      </c>
      <c r="C246">
        <v>514</v>
      </c>
      <c r="D246">
        <v>110000</v>
      </c>
      <c r="E246">
        <v>64</v>
      </c>
      <c r="F246" s="10">
        <v>58.310446718771146</v>
      </c>
    </row>
    <row r="247" spans="1:6">
      <c r="A247">
        <v>29</v>
      </c>
      <c r="B247">
        <v>-88.790999999999997</v>
      </c>
      <c r="C247">
        <v>514</v>
      </c>
      <c r="D247">
        <v>110000</v>
      </c>
      <c r="E247">
        <v>64</v>
      </c>
      <c r="F247" s="10">
        <v>58.178728606271498</v>
      </c>
    </row>
    <row r="248" spans="1:6">
      <c r="A248">
        <v>30</v>
      </c>
      <c r="B248">
        <v>-88.671999999999997</v>
      </c>
      <c r="C248">
        <v>514</v>
      </c>
      <c r="D248">
        <v>110000</v>
      </c>
      <c r="E248">
        <v>61</v>
      </c>
      <c r="F248" s="10">
        <v>58.3952101732025</v>
      </c>
    </row>
    <row r="249" spans="1:6">
      <c r="A249">
        <v>31</v>
      </c>
      <c r="B249">
        <v>-88.56</v>
      </c>
      <c r="C249">
        <v>514</v>
      </c>
      <c r="D249">
        <v>110000</v>
      </c>
      <c r="E249">
        <v>66</v>
      </c>
      <c r="F249" s="10">
        <v>58.746501056785128</v>
      </c>
    </row>
    <row r="250" spans="1:6">
      <c r="A250">
        <v>32</v>
      </c>
      <c r="B250">
        <v>-88.451999999999998</v>
      </c>
      <c r="C250">
        <v>514</v>
      </c>
      <c r="D250">
        <v>110000</v>
      </c>
      <c r="E250">
        <v>47</v>
      </c>
      <c r="F250" s="10">
        <v>59.13546175773665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21</v>
      </c>
    </row>
    <row r="256" spans="1:6">
      <c r="A256" t="s">
        <v>17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22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72</v>
      </c>
      <c r="B268" t="s">
        <v>51</v>
      </c>
      <c r="C268" t="s">
        <v>54</v>
      </c>
      <c r="D268" t="s">
        <v>71</v>
      </c>
      <c r="E268" t="s">
        <v>70</v>
      </c>
      <c r="F268" t="s">
        <v>114</v>
      </c>
    </row>
    <row r="269" spans="1:10">
      <c r="A269">
        <v>1</v>
      </c>
      <c r="B269">
        <v>-91.947999999999993</v>
      </c>
      <c r="C269">
        <v>1030</v>
      </c>
      <c r="D269">
        <v>220000</v>
      </c>
      <c r="E269">
        <v>76</v>
      </c>
      <c r="F269" s="10">
        <v>85.920365115486106</v>
      </c>
      <c r="J269" t="s">
        <v>130</v>
      </c>
    </row>
    <row r="270" spans="1:10">
      <c r="A270">
        <v>2</v>
      </c>
      <c r="B270">
        <v>-91.838999999999999</v>
      </c>
      <c r="C270">
        <v>1030</v>
      </c>
      <c r="D270">
        <v>220000</v>
      </c>
      <c r="E270">
        <v>75</v>
      </c>
      <c r="F270" s="10">
        <v>86.874735328004277</v>
      </c>
    </row>
    <row r="271" spans="1:10">
      <c r="A271">
        <v>3</v>
      </c>
      <c r="B271">
        <v>-91.724000000000004</v>
      </c>
      <c r="C271">
        <v>1030</v>
      </c>
      <c r="D271">
        <v>220000</v>
      </c>
      <c r="E271">
        <v>86</v>
      </c>
      <c r="F271" s="10">
        <v>88.198477356580128</v>
      </c>
    </row>
    <row r="272" spans="1:10">
      <c r="A272">
        <v>4</v>
      </c>
      <c r="B272">
        <v>-91.611999999999995</v>
      </c>
      <c r="C272">
        <v>1030</v>
      </c>
      <c r="D272">
        <v>220000</v>
      </c>
      <c r="E272">
        <v>99</v>
      </c>
      <c r="F272" s="10">
        <v>90.019840048090558</v>
      </c>
    </row>
    <row r="273" spans="1:6">
      <c r="A273">
        <v>5</v>
      </c>
      <c r="B273">
        <v>-91.5</v>
      </c>
      <c r="C273">
        <v>1030</v>
      </c>
      <c r="D273">
        <v>220000</v>
      </c>
      <c r="E273">
        <v>99</v>
      </c>
      <c r="F273" s="10">
        <v>92.682957030370957</v>
      </c>
    </row>
    <row r="274" spans="1:6">
      <c r="A274">
        <v>6</v>
      </c>
      <c r="B274">
        <v>-91.394000000000005</v>
      </c>
      <c r="C274">
        <v>1030</v>
      </c>
      <c r="D274">
        <v>220000</v>
      </c>
      <c r="E274">
        <v>129</v>
      </c>
      <c r="F274" s="10">
        <v>96.353857234285996</v>
      </c>
    </row>
    <row r="275" spans="1:6">
      <c r="A275">
        <v>7</v>
      </c>
      <c r="B275">
        <v>-91.281000000000006</v>
      </c>
      <c r="C275">
        <v>1030</v>
      </c>
      <c r="D275">
        <v>220000</v>
      </c>
      <c r="E275">
        <v>94</v>
      </c>
      <c r="F275" s="10">
        <v>101.97648842456348</v>
      </c>
    </row>
    <row r="276" spans="1:6">
      <c r="A276">
        <v>8</v>
      </c>
      <c r="B276">
        <v>-91.165000000000006</v>
      </c>
      <c r="C276">
        <v>1030</v>
      </c>
      <c r="D276">
        <v>220000</v>
      </c>
      <c r="E276">
        <v>111</v>
      </c>
      <c r="F276" s="10">
        <v>110.11299637154649</v>
      </c>
    </row>
    <row r="277" spans="1:6">
      <c r="A277">
        <v>9</v>
      </c>
      <c r="B277">
        <v>-91.049000000000007</v>
      </c>
      <c r="C277">
        <v>1030</v>
      </c>
      <c r="D277">
        <v>220000</v>
      </c>
      <c r="E277">
        <v>121</v>
      </c>
      <c r="F277" s="10">
        <v>121.08174193329722</v>
      </c>
    </row>
    <row r="278" spans="1:6">
      <c r="A278">
        <v>10</v>
      </c>
      <c r="B278">
        <v>-90.933999999999997</v>
      </c>
      <c r="C278">
        <v>1030</v>
      </c>
      <c r="D278">
        <v>220000</v>
      </c>
      <c r="E278">
        <v>157</v>
      </c>
      <c r="F278" s="10">
        <v>134.89527950999712</v>
      </c>
    </row>
    <row r="279" spans="1:6">
      <c r="A279">
        <v>11</v>
      </c>
      <c r="B279">
        <v>-90.823999999999998</v>
      </c>
      <c r="C279">
        <v>1030</v>
      </c>
      <c r="D279">
        <v>220000</v>
      </c>
      <c r="E279">
        <v>165</v>
      </c>
      <c r="F279" s="10">
        <v>150.55249808990683</v>
      </c>
    </row>
    <row r="280" spans="1:6">
      <c r="A280">
        <v>12</v>
      </c>
      <c r="B280">
        <v>-90.709000000000003</v>
      </c>
      <c r="C280">
        <v>1030</v>
      </c>
      <c r="D280">
        <v>220000</v>
      </c>
      <c r="E280">
        <v>142</v>
      </c>
      <c r="F280" s="10">
        <v>168.61036668127406</v>
      </c>
    </row>
    <row r="281" spans="1:6">
      <c r="A281">
        <v>13</v>
      </c>
      <c r="B281">
        <v>-90.594999999999999</v>
      </c>
      <c r="C281">
        <v>1030</v>
      </c>
      <c r="D281">
        <v>220000</v>
      </c>
      <c r="E281">
        <v>185</v>
      </c>
      <c r="F281" s="10">
        <v>186.78076404984321</v>
      </c>
    </row>
    <row r="282" spans="1:6">
      <c r="A282">
        <v>14</v>
      </c>
      <c r="B282">
        <v>-90.486999999999995</v>
      </c>
      <c r="C282">
        <v>1030</v>
      </c>
      <c r="D282">
        <v>220000</v>
      </c>
      <c r="E282">
        <v>183</v>
      </c>
      <c r="F282" s="10">
        <v>202.56068247485328</v>
      </c>
    </row>
    <row r="283" spans="1:6">
      <c r="A283">
        <v>15</v>
      </c>
      <c r="B283">
        <v>-90.372</v>
      </c>
      <c r="C283">
        <v>1030</v>
      </c>
      <c r="D283">
        <v>220000</v>
      </c>
      <c r="E283">
        <v>207</v>
      </c>
      <c r="F283" s="10">
        <v>215.91581908415048</v>
      </c>
    </row>
    <row r="284" spans="1:6">
      <c r="A284">
        <v>16</v>
      </c>
      <c r="B284">
        <v>-90.256</v>
      </c>
      <c r="C284">
        <v>1030</v>
      </c>
      <c r="D284">
        <v>220000</v>
      </c>
      <c r="E284">
        <v>235</v>
      </c>
      <c r="F284" s="10">
        <v>224.04921817119899</v>
      </c>
    </row>
    <row r="285" spans="1:6">
      <c r="A285">
        <v>17</v>
      </c>
      <c r="B285">
        <v>-90.14</v>
      </c>
      <c r="C285">
        <v>1030</v>
      </c>
      <c r="D285">
        <v>220000</v>
      </c>
      <c r="E285">
        <v>243</v>
      </c>
      <c r="F285" s="10">
        <v>225.71634703350767</v>
      </c>
    </row>
    <row r="286" spans="1:6">
      <c r="A286">
        <v>18</v>
      </c>
      <c r="B286">
        <v>-90.025000000000006</v>
      </c>
      <c r="C286">
        <v>1030</v>
      </c>
      <c r="D286">
        <v>220000</v>
      </c>
      <c r="E286">
        <v>245</v>
      </c>
      <c r="F286" s="10">
        <v>220.83418356436988</v>
      </c>
    </row>
    <row r="287" spans="1:6">
      <c r="A287">
        <v>19</v>
      </c>
      <c r="B287">
        <v>-89.918999999999997</v>
      </c>
      <c r="C287">
        <v>1030</v>
      </c>
      <c r="D287">
        <v>220000</v>
      </c>
      <c r="E287">
        <v>219</v>
      </c>
      <c r="F287" s="10">
        <v>211.26350517334728</v>
      </c>
    </row>
    <row r="288" spans="1:6">
      <c r="A288">
        <v>20</v>
      </c>
      <c r="B288">
        <v>-89.805999999999997</v>
      </c>
      <c r="C288">
        <v>1030</v>
      </c>
      <c r="D288">
        <v>220000</v>
      </c>
      <c r="E288">
        <v>179</v>
      </c>
      <c r="F288" s="10">
        <v>197.11710652436713</v>
      </c>
    </row>
    <row r="289" spans="1:6">
      <c r="A289">
        <v>21</v>
      </c>
      <c r="B289">
        <v>-89.691000000000003</v>
      </c>
      <c r="C289">
        <v>1030</v>
      </c>
      <c r="D289">
        <v>220000</v>
      </c>
      <c r="E289">
        <v>190</v>
      </c>
      <c r="F289" s="10">
        <v>180.43383055153333</v>
      </c>
    </row>
    <row r="290" spans="1:6">
      <c r="A290">
        <v>22</v>
      </c>
      <c r="B290">
        <v>-89.576999999999998</v>
      </c>
      <c r="C290">
        <v>1030</v>
      </c>
      <c r="D290">
        <v>220000</v>
      </c>
      <c r="E290">
        <v>149</v>
      </c>
      <c r="F290" s="10">
        <v>163.55925215581169</v>
      </c>
    </row>
    <row r="291" spans="1:6">
      <c r="A291">
        <v>23</v>
      </c>
      <c r="B291">
        <v>-89.457999999999998</v>
      </c>
      <c r="C291">
        <v>1030</v>
      </c>
      <c r="D291">
        <v>220000</v>
      </c>
      <c r="E291">
        <v>154</v>
      </c>
      <c r="F291" s="10">
        <v>147.32335013430767</v>
      </c>
    </row>
    <row r="292" spans="1:6">
      <c r="A292">
        <v>24</v>
      </c>
      <c r="B292">
        <v>-89.341999999999999</v>
      </c>
      <c r="C292">
        <v>1030</v>
      </c>
      <c r="D292">
        <v>220000</v>
      </c>
      <c r="E292">
        <v>129</v>
      </c>
      <c r="F292" s="10">
        <v>133.98023075018975</v>
      </c>
    </row>
    <row r="293" spans="1:6">
      <c r="A293">
        <v>25</v>
      </c>
      <c r="B293">
        <v>-89.234999999999999</v>
      </c>
      <c r="C293">
        <v>1030</v>
      </c>
      <c r="D293">
        <v>220000</v>
      </c>
      <c r="E293">
        <v>123</v>
      </c>
      <c r="F293" s="10">
        <v>124.28056586304884</v>
      </c>
    </row>
    <row r="294" spans="1:6">
      <c r="A294">
        <v>26</v>
      </c>
      <c r="B294">
        <v>-89.13</v>
      </c>
      <c r="C294">
        <v>1030</v>
      </c>
      <c r="D294">
        <v>220000</v>
      </c>
      <c r="E294">
        <v>113</v>
      </c>
      <c r="F294" s="10">
        <v>117.18499491220308</v>
      </c>
    </row>
    <row r="295" spans="1:6">
      <c r="A295">
        <v>27</v>
      </c>
      <c r="B295">
        <v>-89.016000000000005</v>
      </c>
      <c r="C295">
        <v>1030</v>
      </c>
      <c r="D295">
        <v>220000</v>
      </c>
      <c r="E295">
        <v>105</v>
      </c>
      <c r="F295" s="10">
        <v>111.88685479951752</v>
      </c>
    </row>
    <row r="296" spans="1:6">
      <c r="A296">
        <v>28</v>
      </c>
      <c r="B296">
        <v>-88.896000000000001</v>
      </c>
      <c r="C296">
        <v>1030</v>
      </c>
      <c r="D296">
        <v>220000</v>
      </c>
      <c r="E296">
        <v>111</v>
      </c>
      <c r="F296" s="10">
        <v>108.47567446519446</v>
      </c>
    </row>
    <row r="297" spans="1:6">
      <c r="A297">
        <v>29</v>
      </c>
      <c r="B297">
        <v>-88.790999999999997</v>
      </c>
      <c r="C297">
        <v>1030</v>
      </c>
      <c r="D297">
        <v>220000</v>
      </c>
      <c r="E297">
        <v>125</v>
      </c>
      <c r="F297" s="10">
        <v>106.8330364414695</v>
      </c>
    </row>
    <row r="298" spans="1:6">
      <c r="A298">
        <v>30</v>
      </c>
      <c r="B298">
        <v>-88.671999999999997</v>
      </c>
      <c r="C298">
        <v>1030</v>
      </c>
      <c r="D298">
        <v>220000</v>
      </c>
      <c r="E298">
        <v>119</v>
      </c>
      <c r="F298" s="10">
        <v>105.99999849676954</v>
      </c>
    </row>
    <row r="299" spans="1:6">
      <c r="A299">
        <v>31</v>
      </c>
      <c r="B299">
        <v>-88.56</v>
      </c>
      <c r="C299">
        <v>1030</v>
      </c>
      <c r="D299">
        <v>220000</v>
      </c>
      <c r="E299">
        <v>108</v>
      </c>
      <c r="F299" s="10">
        <v>105.85540509299973</v>
      </c>
    </row>
    <row r="300" spans="1:6">
      <c r="A300">
        <v>32</v>
      </c>
      <c r="B300">
        <v>-88.451999999999998</v>
      </c>
      <c r="C300">
        <v>1030</v>
      </c>
      <c r="D300">
        <v>220000</v>
      </c>
      <c r="E300">
        <v>89</v>
      </c>
      <c r="F300" s="10">
        <v>106.06625505708477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23</v>
      </c>
    </row>
    <row r="306" spans="1:10">
      <c r="A306" t="s">
        <v>24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25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72</v>
      </c>
      <c r="B318" t="s">
        <v>51</v>
      </c>
      <c r="C318" t="s">
        <v>54</v>
      </c>
      <c r="D318" t="s">
        <v>71</v>
      </c>
      <c r="E318" t="s">
        <v>70</v>
      </c>
      <c r="F318" t="s">
        <v>114</v>
      </c>
    </row>
    <row r="319" spans="1:10">
      <c r="A319">
        <v>1</v>
      </c>
      <c r="B319">
        <v>-91.947999999999993</v>
      </c>
      <c r="C319">
        <v>1551</v>
      </c>
      <c r="D319">
        <v>330000</v>
      </c>
      <c r="E319">
        <v>136</v>
      </c>
      <c r="F319" s="10">
        <v>139.95893768409493</v>
      </c>
      <c r="J319" t="s">
        <v>131</v>
      </c>
    </row>
    <row r="320" spans="1:10">
      <c r="A320">
        <v>2</v>
      </c>
      <c r="B320">
        <v>-91.838999999999999</v>
      </c>
      <c r="C320">
        <v>1551</v>
      </c>
      <c r="D320">
        <v>330000</v>
      </c>
      <c r="E320">
        <v>132</v>
      </c>
      <c r="F320" s="10">
        <v>141.04964855248889</v>
      </c>
    </row>
    <row r="321" spans="1:6">
      <c r="A321">
        <v>3</v>
      </c>
      <c r="B321">
        <v>-91.724000000000004</v>
      </c>
      <c r="C321">
        <v>1551</v>
      </c>
      <c r="D321">
        <v>330000</v>
      </c>
      <c r="E321">
        <v>146</v>
      </c>
      <c r="F321" s="10">
        <v>142.42077783729317</v>
      </c>
    </row>
    <row r="322" spans="1:6">
      <c r="A322">
        <v>4</v>
      </c>
      <c r="B322">
        <v>-91.611999999999995</v>
      </c>
      <c r="C322">
        <v>1551</v>
      </c>
      <c r="D322">
        <v>330000</v>
      </c>
      <c r="E322">
        <v>146</v>
      </c>
      <c r="F322" s="10">
        <v>144.20700628702625</v>
      </c>
    </row>
    <row r="323" spans="1:6">
      <c r="A323">
        <v>5</v>
      </c>
      <c r="B323">
        <v>-91.5</v>
      </c>
      <c r="C323">
        <v>1551</v>
      </c>
      <c r="D323">
        <v>330000</v>
      </c>
      <c r="E323">
        <v>140</v>
      </c>
      <c r="F323" s="10">
        <v>146.85181552545802</v>
      </c>
    </row>
    <row r="324" spans="1:6">
      <c r="A324">
        <v>6</v>
      </c>
      <c r="B324">
        <v>-91.394000000000005</v>
      </c>
      <c r="C324">
        <v>1551</v>
      </c>
      <c r="D324">
        <v>330000</v>
      </c>
      <c r="E324">
        <v>169</v>
      </c>
      <c r="F324" s="10">
        <v>150.74403588194585</v>
      </c>
    </row>
    <row r="325" spans="1:6">
      <c r="A325">
        <v>7</v>
      </c>
      <c r="B325">
        <v>-91.281000000000006</v>
      </c>
      <c r="C325">
        <v>1551</v>
      </c>
      <c r="D325">
        <v>330000</v>
      </c>
      <c r="E325">
        <v>164</v>
      </c>
      <c r="F325" s="10">
        <v>157.31334251970503</v>
      </c>
    </row>
    <row r="326" spans="1:6">
      <c r="A326">
        <v>8</v>
      </c>
      <c r="B326">
        <v>-91.165000000000006</v>
      </c>
      <c r="C326">
        <v>1551</v>
      </c>
      <c r="D326">
        <v>330000</v>
      </c>
      <c r="E326">
        <v>164</v>
      </c>
      <c r="F326" s="10">
        <v>167.95346840163819</v>
      </c>
    </row>
    <row r="327" spans="1:6">
      <c r="A327">
        <v>9</v>
      </c>
      <c r="B327">
        <v>-91.049000000000007</v>
      </c>
      <c r="C327">
        <v>1551</v>
      </c>
      <c r="D327">
        <v>330000</v>
      </c>
      <c r="E327">
        <v>188</v>
      </c>
      <c r="F327" s="10">
        <v>184.00480692498016</v>
      </c>
    </row>
    <row r="328" spans="1:6">
      <c r="A328">
        <v>10</v>
      </c>
      <c r="B328">
        <v>-90.933999999999997</v>
      </c>
      <c r="C328">
        <v>1551</v>
      </c>
      <c r="D328">
        <v>330000</v>
      </c>
      <c r="E328">
        <v>208</v>
      </c>
      <c r="F328" s="10">
        <v>206.42250876928065</v>
      </c>
    </row>
    <row r="329" spans="1:6">
      <c r="A329">
        <v>11</v>
      </c>
      <c r="B329">
        <v>-90.823999999999998</v>
      </c>
      <c r="C329">
        <v>1551</v>
      </c>
      <c r="D329">
        <v>330000</v>
      </c>
      <c r="E329">
        <v>240</v>
      </c>
      <c r="F329" s="10">
        <v>234.20681701289391</v>
      </c>
    </row>
    <row r="330" spans="1:6">
      <c r="A330">
        <v>12</v>
      </c>
      <c r="B330">
        <v>-90.709000000000003</v>
      </c>
      <c r="C330">
        <v>1551</v>
      </c>
      <c r="D330">
        <v>330000</v>
      </c>
      <c r="E330">
        <v>241</v>
      </c>
      <c r="F330" s="10">
        <v>268.8029394233962</v>
      </c>
    </row>
    <row r="331" spans="1:6">
      <c r="A331">
        <v>13</v>
      </c>
      <c r="B331">
        <v>-90.594999999999999</v>
      </c>
      <c r="C331">
        <v>1551</v>
      </c>
      <c r="D331">
        <v>330000</v>
      </c>
      <c r="E331">
        <v>327</v>
      </c>
      <c r="F331" s="10">
        <v>305.90849909526327</v>
      </c>
    </row>
    <row r="332" spans="1:6">
      <c r="A332">
        <v>14</v>
      </c>
      <c r="B332">
        <v>-90.486999999999995</v>
      </c>
      <c r="C332">
        <v>1551</v>
      </c>
      <c r="D332">
        <v>330000</v>
      </c>
      <c r="E332">
        <v>339</v>
      </c>
      <c r="F332" s="10">
        <v>339.70213060535048</v>
      </c>
    </row>
    <row r="333" spans="1:6">
      <c r="A333">
        <v>15</v>
      </c>
      <c r="B333">
        <v>-90.372</v>
      </c>
      <c r="C333">
        <v>1551</v>
      </c>
      <c r="D333">
        <v>330000</v>
      </c>
      <c r="E333">
        <v>372</v>
      </c>
      <c r="F333" s="10">
        <v>369.22430976245204</v>
      </c>
    </row>
    <row r="334" spans="1:6">
      <c r="A334">
        <v>16</v>
      </c>
      <c r="B334">
        <v>-90.256</v>
      </c>
      <c r="C334">
        <v>1551</v>
      </c>
      <c r="D334">
        <v>330000</v>
      </c>
      <c r="E334">
        <v>374</v>
      </c>
      <c r="F334" s="10">
        <v>387.38601129987126</v>
      </c>
    </row>
    <row r="335" spans="1:6">
      <c r="A335">
        <v>17</v>
      </c>
      <c r="B335">
        <v>-90.14</v>
      </c>
      <c r="C335">
        <v>1551</v>
      </c>
      <c r="D335">
        <v>330000</v>
      </c>
      <c r="E335">
        <v>389</v>
      </c>
      <c r="F335" s="10">
        <v>390.66068897039696</v>
      </c>
    </row>
    <row r="336" spans="1:6">
      <c r="A336">
        <v>18</v>
      </c>
      <c r="B336">
        <v>-90.025000000000006</v>
      </c>
      <c r="C336">
        <v>1551</v>
      </c>
      <c r="D336">
        <v>330000</v>
      </c>
      <c r="E336">
        <v>402</v>
      </c>
      <c r="F336" s="10">
        <v>378.77095134043321</v>
      </c>
    </row>
    <row r="337" spans="1:6">
      <c r="A337">
        <v>19</v>
      </c>
      <c r="B337">
        <v>-89.918999999999997</v>
      </c>
      <c r="C337">
        <v>1551</v>
      </c>
      <c r="D337">
        <v>330000</v>
      </c>
      <c r="E337">
        <v>371</v>
      </c>
      <c r="F337" s="10">
        <v>356.50926588432969</v>
      </c>
    </row>
    <row r="338" spans="1:6">
      <c r="A338">
        <v>20</v>
      </c>
      <c r="B338">
        <v>-89.805999999999997</v>
      </c>
      <c r="C338">
        <v>1551</v>
      </c>
      <c r="D338">
        <v>330000</v>
      </c>
      <c r="E338">
        <v>319</v>
      </c>
      <c r="F338" s="10">
        <v>324.87394659773224</v>
      </c>
    </row>
    <row r="339" spans="1:6">
      <c r="A339">
        <v>21</v>
      </c>
      <c r="B339">
        <v>-89.691000000000003</v>
      </c>
      <c r="C339">
        <v>1551</v>
      </c>
      <c r="D339">
        <v>330000</v>
      </c>
      <c r="E339">
        <v>261</v>
      </c>
      <c r="F339" s="10">
        <v>289.39829363338526</v>
      </c>
    </row>
    <row r="340" spans="1:6">
      <c r="A340">
        <v>22</v>
      </c>
      <c r="B340">
        <v>-89.576999999999998</v>
      </c>
      <c r="C340">
        <v>1551</v>
      </c>
      <c r="D340">
        <v>330000</v>
      </c>
      <c r="E340">
        <v>258</v>
      </c>
      <c r="F340" s="10">
        <v>255.71729694808076</v>
      </c>
    </row>
    <row r="341" spans="1:6">
      <c r="A341">
        <v>23</v>
      </c>
      <c r="B341">
        <v>-89.457999999999998</v>
      </c>
      <c r="C341">
        <v>1551</v>
      </c>
      <c r="D341">
        <v>330000</v>
      </c>
      <c r="E341">
        <v>227</v>
      </c>
      <c r="F341" s="10">
        <v>225.76384839235493</v>
      </c>
    </row>
    <row r="342" spans="1:6">
      <c r="A342">
        <v>24</v>
      </c>
      <c r="B342">
        <v>-89.341999999999999</v>
      </c>
      <c r="C342">
        <v>1551</v>
      </c>
      <c r="D342">
        <v>330000</v>
      </c>
      <c r="E342">
        <v>219</v>
      </c>
      <c r="F342" s="10">
        <v>203.38064229496823</v>
      </c>
    </row>
    <row r="343" spans="1:6">
      <c r="A343">
        <v>25</v>
      </c>
      <c r="B343">
        <v>-89.234999999999999</v>
      </c>
      <c r="C343">
        <v>1551</v>
      </c>
      <c r="D343">
        <v>330000</v>
      </c>
      <c r="E343">
        <v>209</v>
      </c>
      <c r="F343" s="10">
        <v>188.7571718090484</v>
      </c>
    </row>
    <row r="344" spans="1:6">
      <c r="A344">
        <v>26</v>
      </c>
      <c r="B344">
        <v>-89.13</v>
      </c>
      <c r="C344">
        <v>1551</v>
      </c>
      <c r="D344">
        <v>330000</v>
      </c>
      <c r="E344">
        <v>158</v>
      </c>
      <c r="F344" s="10">
        <v>179.26109651864928</v>
      </c>
    </row>
    <row r="345" spans="1:6">
      <c r="A345">
        <v>27</v>
      </c>
      <c r="B345">
        <v>-89.016000000000005</v>
      </c>
      <c r="C345">
        <v>1551</v>
      </c>
      <c r="D345">
        <v>330000</v>
      </c>
      <c r="E345">
        <v>172</v>
      </c>
      <c r="F345" s="10">
        <v>173.14607633092979</v>
      </c>
    </row>
    <row r="346" spans="1:6">
      <c r="A346">
        <v>28</v>
      </c>
      <c r="B346">
        <v>-88.896000000000001</v>
      </c>
      <c r="C346">
        <v>1551</v>
      </c>
      <c r="D346">
        <v>330000</v>
      </c>
      <c r="E346">
        <v>176</v>
      </c>
      <c r="F346" s="10">
        <v>169.96262009237344</v>
      </c>
    </row>
    <row r="347" spans="1:6">
      <c r="A347">
        <v>29</v>
      </c>
      <c r="B347">
        <v>-88.790999999999997</v>
      </c>
      <c r="C347">
        <v>1551</v>
      </c>
      <c r="D347">
        <v>330000</v>
      </c>
      <c r="E347">
        <v>179</v>
      </c>
      <c r="F347" s="10">
        <v>168.89521855916831</v>
      </c>
    </row>
    <row r="348" spans="1:6">
      <c r="A348">
        <v>30</v>
      </c>
      <c r="B348">
        <v>-88.671999999999997</v>
      </c>
      <c r="C348">
        <v>1551</v>
      </c>
      <c r="D348">
        <v>330000</v>
      </c>
      <c r="E348">
        <v>150</v>
      </c>
      <c r="F348" s="10">
        <v>168.79294010986561</v>
      </c>
    </row>
    <row r="349" spans="1:6">
      <c r="A349">
        <v>31</v>
      </c>
      <c r="B349">
        <v>-88.56</v>
      </c>
      <c r="C349">
        <v>1551</v>
      </c>
      <c r="D349">
        <v>330000</v>
      </c>
      <c r="E349">
        <v>159</v>
      </c>
      <c r="F349" s="10">
        <v>169.27190534567728</v>
      </c>
    </row>
    <row r="350" spans="1:6">
      <c r="A350">
        <v>32</v>
      </c>
      <c r="B350">
        <v>-88.451999999999998</v>
      </c>
      <c r="C350">
        <v>1551</v>
      </c>
      <c r="D350">
        <v>330000</v>
      </c>
      <c r="E350">
        <v>190</v>
      </c>
      <c r="F350" s="10">
        <v>169.99259966152812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26</v>
      </c>
    </row>
    <row r="356" spans="1:6">
      <c r="A356" t="s">
        <v>17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27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72</v>
      </c>
      <c r="B368" t="s">
        <v>51</v>
      </c>
      <c r="C368" t="s">
        <v>54</v>
      </c>
      <c r="D368" t="s">
        <v>71</v>
      </c>
      <c r="E368" t="s">
        <v>70</v>
      </c>
      <c r="F368" t="s">
        <v>114</v>
      </c>
    </row>
    <row r="369" spans="1:10">
      <c r="A369">
        <v>1</v>
      </c>
      <c r="B369">
        <v>-91.947999999999993</v>
      </c>
      <c r="C369">
        <v>1038</v>
      </c>
      <c r="D369">
        <v>220000</v>
      </c>
      <c r="E369">
        <v>79</v>
      </c>
      <c r="F369" s="10">
        <v>90.145963124380003</v>
      </c>
      <c r="J369" t="s">
        <v>132</v>
      </c>
    </row>
    <row r="370" spans="1:10">
      <c r="A370">
        <v>2</v>
      </c>
      <c r="B370">
        <v>-91.838999999999999</v>
      </c>
      <c r="C370">
        <v>1038</v>
      </c>
      <c r="D370">
        <v>220000</v>
      </c>
      <c r="E370">
        <v>83</v>
      </c>
      <c r="F370" s="10">
        <v>91.050158931964987</v>
      </c>
    </row>
    <row r="371" spans="1:10">
      <c r="A371">
        <v>3</v>
      </c>
      <c r="B371">
        <v>-91.724000000000004</v>
      </c>
      <c r="C371">
        <v>1038</v>
      </c>
      <c r="D371">
        <v>220000</v>
      </c>
      <c r="E371">
        <v>82</v>
      </c>
      <c r="F371" s="10">
        <v>92.396477248849166</v>
      </c>
    </row>
    <row r="372" spans="1:10">
      <c r="A372">
        <v>4</v>
      </c>
      <c r="B372">
        <v>-91.611999999999995</v>
      </c>
      <c r="C372">
        <v>1038</v>
      </c>
      <c r="D372">
        <v>220000</v>
      </c>
      <c r="E372">
        <v>97</v>
      </c>
      <c r="F372" s="10">
        <v>94.452058686467197</v>
      </c>
    </row>
    <row r="373" spans="1:10">
      <c r="A373">
        <v>5</v>
      </c>
      <c r="B373">
        <v>-91.5</v>
      </c>
      <c r="C373">
        <v>1038</v>
      </c>
      <c r="D373">
        <v>220000</v>
      </c>
      <c r="E373">
        <v>110</v>
      </c>
      <c r="F373" s="10">
        <v>97.829364204888535</v>
      </c>
    </row>
    <row r="374" spans="1:10">
      <c r="A374">
        <v>6</v>
      </c>
      <c r="B374">
        <v>-91.394000000000005</v>
      </c>
      <c r="C374">
        <v>1038</v>
      </c>
      <c r="D374">
        <v>220000</v>
      </c>
      <c r="E374">
        <v>124</v>
      </c>
      <c r="F374" s="10">
        <v>103.03455151369933</v>
      </c>
    </row>
    <row r="375" spans="1:10">
      <c r="A375">
        <v>7</v>
      </c>
      <c r="B375">
        <v>-91.281000000000006</v>
      </c>
      <c r="C375">
        <v>1038</v>
      </c>
      <c r="D375">
        <v>220000</v>
      </c>
      <c r="E375">
        <v>121</v>
      </c>
      <c r="F375" s="10">
        <v>111.88702780593167</v>
      </c>
    </row>
    <row r="376" spans="1:10">
      <c r="A376">
        <v>8</v>
      </c>
      <c r="B376">
        <v>-91.165000000000006</v>
      </c>
      <c r="C376">
        <v>1038</v>
      </c>
      <c r="D376">
        <v>220000</v>
      </c>
      <c r="E376">
        <v>138</v>
      </c>
      <c r="F376" s="10">
        <v>126.01793917882446</v>
      </c>
    </row>
    <row r="377" spans="1:10">
      <c r="A377">
        <v>9</v>
      </c>
      <c r="B377">
        <v>-91.049000000000007</v>
      </c>
      <c r="C377">
        <v>1038</v>
      </c>
      <c r="D377">
        <v>220000</v>
      </c>
      <c r="E377">
        <v>148</v>
      </c>
      <c r="F377" s="10">
        <v>146.81683169453817</v>
      </c>
    </row>
    <row r="378" spans="1:10">
      <c r="A378">
        <v>10</v>
      </c>
      <c r="B378">
        <v>-90.933999999999997</v>
      </c>
      <c r="C378">
        <v>1038</v>
      </c>
      <c r="D378">
        <v>220000</v>
      </c>
      <c r="E378">
        <v>187</v>
      </c>
      <c r="F378" s="10">
        <v>175.10162009477438</v>
      </c>
    </row>
    <row r="379" spans="1:10">
      <c r="A379">
        <v>11</v>
      </c>
      <c r="B379">
        <v>-90.823999999999998</v>
      </c>
      <c r="C379">
        <v>1038</v>
      </c>
      <c r="D379">
        <v>220000</v>
      </c>
      <c r="E379">
        <v>198</v>
      </c>
      <c r="F379" s="10">
        <v>209.32771808359652</v>
      </c>
    </row>
    <row r="380" spans="1:10">
      <c r="A380">
        <v>12</v>
      </c>
      <c r="B380">
        <v>-90.709000000000003</v>
      </c>
      <c r="C380">
        <v>1038</v>
      </c>
      <c r="D380">
        <v>220000</v>
      </c>
      <c r="E380">
        <v>250</v>
      </c>
      <c r="F380" s="10">
        <v>251.10948579607296</v>
      </c>
    </row>
    <row r="381" spans="1:10">
      <c r="A381">
        <v>13</v>
      </c>
      <c r="B381">
        <v>-90.594999999999999</v>
      </c>
      <c r="C381">
        <v>1038</v>
      </c>
      <c r="D381">
        <v>220000</v>
      </c>
      <c r="E381">
        <v>277</v>
      </c>
      <c r="F381" s="10">
        <v>295.28916977774509</v>
      </c>
    </row>
    <row r="382" spans="1:10">
      <c r="A382">
        <v>14</v>
      </c>
      <c r="B382">
        <v>-90.486999999999995</v>
      </c>
      <c r="C382">
        <v>1038</v>
      </c>
      <c r="D382">
        <v>220000</v>
      </c>
      <c r="E382">
        <v>325</v>
      </c>
      <c r="F382" s="10">
        <v>335.26774598746351</v>
      </c>
    </row>
    <row r="383" spans="1:10">
      <c r="A383">
        <v>15</v>
      </c>
      <c r="B383">
        <v>-90.372</v>
      </c>
      <c r="C383">
        <v>1038</v>
      </c>
      <c r="D383">
        <v>220000</v>
      </c>
      <c r="E383">
        <v>355</v>
      </c>
      <c r="F383" s="10">
        <v>370.34640463514381</v>
      </c>
    </row>
    <row r="384" spans="1:10">
      <c r="A384">
        <v>16</v>
      </c>
      <c r="B384">
        <v>-90.256</v>
      </c>
      <c r="C384">
        <v>1038</v>
      </c>
      <c r="D384">
        <v>220000</v>
      </c>
      <c r="E384">
        <v>385</v>
      </c>
      <c r="F384" s="10">
        <v>392.57029316972881</v>
      </c>
    </row>
    <row r="385" spans="1:6">
      <c r="A385">
        <v>17</v>
      </c>
      <c r="B385">
        <v>-90.14</v>
      </c>
      <c r="C385">
        <v>1038</v>
      </c>
      <c r="D385">
        <v>220000</v>
      </c>
      <c r="E385">
        <v>435</v>
      </c>
      <c r="F385" s="10">
        <v>397.90726413753333</v>
      </c>
    </row>
    <row r="386" spans="1:6">
      <c r="A386">
        <v>18</v>
      </c>
      <c r="B386">
        <v>-90.025000000000006</v>
      </c>
      <c r="C386">
        <v>1038</v>
      </c>
      <c r="D386">
        <v>220000</v>
      </c>
      <c r="E386">
        <v>406</v>
      </c>
      <c r="F386" s="10">
        <v>385.70624882747501</v>
      </c>
    </row>
    <row r="387" spans="1:6">
      <c r="A387">
        <v>19</v>
      </c>
      <c r="B387">
        <v>-89.918999999999997</v>
      </c>
      <c r="C387">
        <v>1038</v>
      </c>
      <c r="D387">
        <v>220000</v>
      </c>
      <c r="E387">
        <v>384</v>
      </c>
      <c r="F387" s="10">
        <v>360.88538593887159</v>
      </c>
    </row>
    <row r="388" spans="1:6">
      <c r="A388">
        <v>20</v>
      </c>
      <c r="B388">
        <v>-89.805999999999997</v>
      </c>
      <c r="C388">
        <v>1038</v>
      </c>
      <c r="D388">
        <v>220000</v>
      </c>
      <c r="E388">
        <v>325</v>
      </c>
      <c r="F388" s="10">
        <v>324.16402135013914</v>
      </c>
    </row>
    <row r="389" spans="1:6">
      <c r="A389">
        <v>21</v>
      </c>
      <c r="B389">
        <v>-89.691000000000003</v>
      </c>
      <c r="C389">
        <v>1038</v>
      </c>
      <c r="D389">
        <v>220000</v>
      </c>
      <c r="E389">
        <v>255</v>
      </c>
      <c r="F389" s="10">
        <v>281.39780886861405</v>
      </c>
    </row>
    <row r="390" spans="1:6">
      <c r="A390">
        <v>22</v>
      </c>
      <c r="B390">
        <v>-89.576999999999998</v>
      </c>
      <c r="C390">
        <v>1038</v>
      </c>
      <c r="D390">
        <v>220000</v>
      </c>
      <c r="E390">
        <v>234</v>
      </c>
      <c r="F390" s="10">
        <v>239.09932311149936</v>
      </c>
    </row>
    <row r="391" spans="1:6">
      <c r="A391">
        <v>23</v>
      </c>
      <c r="B391">
        <v>-89.457999999999998</v>
      </c>
      <c r="C391">
        <v>1038</v>
      </c>
      <c r="D391">
        <v>220000</v>
      </c>
      <c r="E391">
        <v>201</v>
      </c>
      <c r="F391" s="10">
        <v>199.65603563175964</v>
      </c>
    </row>
    <row r="392" spans="1:6">
      <c r="A392">
        <v>24</v>
      </c>
      <c r="B392">
        <v>-89.341999999999999</v>
      </c>
      <c r="C392">
        <v>1038</v>
      </c>
      <c r="D392">
        <v>220000</v>
      </c>
      <c r="E392">
        <v>167</v>
      </c>
      <c r="F392" s="10">
        <v>168.48617474767087</v>
      </c>
    </row>
    <row r="393" spans="1:6">
      <c r="A393">
        <v>25</v>
      </c>
      <c r="B393">
        <v>-89.234999999999999</v>
      </c>
      <c r="C393">
        <v>1038</v>
      </c>
      <c r="D393">
        <v>220000</v>
      </c>
      <c r="E393">
        <v>140</v>
      </c>
      <c r="F393" s="10">
        <v>146.78752013914485</v>
      </c>
    </row>
    <row r="394" spans="1:6">
      <c r="A394">
        <v>26</v>
      </c>
      <c r="B394">
        <v>-89.13</v>
      </c>
      <c r="C394">
        <v>1038</v>
      </c>
      <c r="D394">
        <v>220000</v>
      </c>
      <c r="E394">
        <v>124</v>
      </c>
      <c r="F394" s="10">
        <v>131.61367319851604</v>
      </c>
    </row>
    <row r="395" spans="1:6">
      <c r="A395">
        <v>27</v>
      </c>
      <c r="B395">
        <v>-89.016000000000005</v>
      </c>
      <c r="C395">
        <v>1038</v>
      </c>
      <c r="D395">
        <v>220000</v>
      </c>
      <c r="E395">
        <v>155</v>
      </c>
      <c r="F395" s="10">
        <v>120.81146701671595</v>
      </c>
    </row>
    <row r="396" spans="1:6">
      <c r="A396">
        <v>28</v>
      </c>
      <c r="B396">
        <v>-88.896000000000001</v>
      </c>
      <c r="C396">
        <v>1038</v>
      </c>
      <c r="D396">
        <v>220000</v>
      </c>
      <c r="E396">
        <v>104</v>
      </c>
      <c r="F396" s="10">
        <v>114.17554753867303</v>
      </c>
    </row>
    <row r="397" spans="1:6">
      <c r="A397">
        <v>29</v>
      </c>
      <c r="B397">
        <v>-88.790999999999997</v>
      </c>
      <c r="C397">
        <v>1038</v>
      </c>
      <c r="D397">
        <v>220000</v>
      </c>
      <c r="E397">
        <v>124</v>
      </c>
      <c r="F397" s="10">
        <v>111.07116566909444</v>
      </c>
    </row>
    <row r="398" spans="1:6">
      <c r="A398">
        <v>30</v>
      </c>
      <c r="B398">
        <v>-88.671999999999997</v>
      </c>
      <c r="C398">
        <v>1038</v>
      </c>
      <c r="D398">
        <v>220000</v>
      </c>
      <c r="E398">
        <v>94</v>
      </c>
      <c r="F398" s="10">
        <v>109.44463487951393</v>
      </c>
    </row>
    <row r="399" spans="1:6">
      <c r="A399">
        <v>31</v>
      </c>
      <c r="B399">
        <v>-88.56</v>
      </c>
      <c r="C399">
        <v>1038</v>
      </c>
      <c r="D399">
        <v>220000</v>
      </c>
      <c r="E399">
        <v>105</v>
      </c>
      <c r="F399" s="10">
        <v>108.98329321313953</v>
      </c>
    </row>
    <row r="400" spans="1:6">
      <c r="A400">
        <v>32</v>
      </c>
      <c r="B400">
        <v>-88.451999999999998</v>
      </c>
      <c r="C400">
        <v>1038</v>
      </c>
      <c r="D400">
        <v>220000</v>
      </c>
      <c r="E400">
        <v>116</v>
      </c>
      <c r="F400" s="10">
        <v>109.06607824014297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28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29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72</v>
      </c>
      <c r="B418" t="s">
        <v>51</v>
      </c>
      <c r="C418" t="s">
        <v>54</v>
      </c>
      <c r="D418" t="s">
        <v>71</v>
      </c>
      <c r="E418" t="s">
        <v>70</v>
      </c>
      <c r="F418" t="s">
        <v>114</v>
      </c>
    </row>
    <row r="419" spans="1:10">
      <c r="A419">
        <v>1</v>
      </c>
      <c r="B419">
        <v>-91.947999999999993</v>
      </c>
      <c r="C419">
        <v>517</v>
      </c>
      <c r="D419">
        <v>110000</v>
      </c>
      <c r="E419">
        <v>48</v>
      </c>
      <c r="F419" s="10">
        <v>40.754224975682135</v>
      </c>
      <c r="J419" t="s">
        <v>133</v>
      </c>
    </row>
    <row r="420" spans="1:10">
      <c r="A420">
        <v>2</v>
      </c>
      <c r="B420">
        <v>-91.838999999999999</v>
      </c>
      <c r="C420">
        <v>517</v>
      </c>
      <c r="D420">
        <v>110000</v>
      </c>
      <c r="E420">
        <v>30</v>
      </c>
      <c r="F420" s="10">
        <v>41.727904655113342</v>
      </c>
    </row>
    <row r="421" spans="1:10">
      <c r="A421">
        <v>3</v>
      </c>
      <c r="B421">
        <v>-91.724000000000004</v>
      </c>
      <c r="C421">
        <v>517</v>
      </c>
      <c r="D421">
        <v>110000</v>
      </c>
      <c r="E421">
        <v>45</v>
      </c>
      <c r="F421" s="10">
        <v>43.08415195351224</v>
      </c>
    </row>
    <row r="422" spans="1:10">
      <c r="A422">
        <v>4</v>
      </c>
      <c r="B422">
        <v>-91.611999999999995</v>
      </c>
      <c r="C422">
        <v>517</v>
      </c>
      <c r="D422">
        <v>110000</v>
      </c>
      <c r="E422">
        <v>53</v>
      </c>
      <c r="F422" s="10">
        <v>44.963364224916909</v>
      </c>
    </row>
    <row r="423" spans="1:10">
      <c r="A423">
        <v>5</v>
      </c>
      <c r="B423">
        <v>-91.5</v>
      </c>
      <c r="C423">
        <v>517</v>
      </c>
      <c r="D423">
        <v>110000</v>
      </c>
      <c r="E423">
        <v>44</v>
      </c>
      <c r="F423" s="10">
        <v>47.731828478097874</v>
      </c>
    </row>
    <row r="424" spans="1:10">
      <c r="A424">
        <v>6</v>
      </c>
      <c r="B424">
        <v>-91.394000000000005</v>
      </c>
      <c r="C424">
        <v>517</v>
      </c>
      <c r="D424">
        <v>110000</v>
      </c>
      <c r="E424">
        <v>61</v>
      </c>
      <c r="F424" s="10">
        <v>51.570694639978115</v>
      </c>
    </row>
    <row r="425" spans="1:10">
      <c r="A425">
        <v>7</v>
      </c>
      <c r="B425">
        <v>-91.281000000000006</v>
      </c>
      <c r="C425">
        <v>517</v>
      </c>
      <c r="D425">
        <v>110000</v>
      </c>
      <c r="E425">
        <v>57</v>
      </c>
      <c r="F425" s="10">
        <v>57.470591710634039</v>
      </c>
    </row>
    <row r="426" spans="1:10">
      <c r="A426">
        <v>8</v>
      </c>
      <c r="B426">
        <v>-91.165000000000006</v>
      </c>
      <c r="C426">
        <v>517</v>
      </c>
      <c r="D426">
        <v>110000</v>
      </c>
      <c r="E426">
        <v>77</v>
      </c>
      <c r="F426" s="10">
        <v>66.008703783653388</v>
      </c>
    </row>
    <row r="427" spans="1:10">
      <c r="A427">
        <v>9</v>
      </c>
      <c r="B427">
        <v>-91.049000000000007</v>
      </c>
      <c r="C427">
        <v>517</v>
      </c>
      <c r="D427">
        <v>110000</v>
      </c>
      <c r="E427">
        <v>74</v>
      </c>
      <c r="F427" s="10">
        <v>77.471901481811813</v>
      </c>
    </row>
    <row r="428" spans="1:10">
      <c r="A428">
        <v>10</v>
      </c>
      <c r="B428">
        <v>-90.933999999999997</v>
      </c>
      <c r="C428">
        <v>517</v>
      </c>
      <c r="D428">
        <v>110000</v>
      </c>
      <c r="E428">
        <v>87</v>
      </c>
      <c r="F428" s="10">
        <v>91.7825042244325</v>
      </c>
    </row>
    <row r="429" spans="1:10">
      <c r="A429">
        <v>11</v>
      </c>
      <c r="B429">
        <v>-90.823999999999998</v>
      </c>
      <c r="C429">
        <v>517</v>
      </c>
      <c r="D429">
        <v>110000</v>
      </c>
      <c r="E429">
        <v>111</v>
      </c>
      <c r="F429" s="10">
        <v>107.78131953927775</v>
      </c>
    </row>
    <row r="430" spans="1:10">
      <c r="A430">
        <v>12</v>
      </c>
      <c r="B430">
        <v>-90.709000000000003</v>
      </c>
      <c r="C430">
        <v>517</v>
      </c>
      <c r="D430">
        <v>110000</v>
      </c>
      <c r="E430">
        <v>116</v>
      </c>
      <c r="F430" s="10">
        <v>125.85890576712237</v>
      </c>
    </row>
    <row r="431" spans="1:10">
      <c r="A431">
        <v>13</v>
      </c>
      <c r="B431">
        <v>-90.594999999999999</v>
      </c>
      <c r="C431">
        <v>517</v>
      </c>
      <c r="D431">
        <v>110000</v>
      </c>
      <c r="E431">
        <v>156</v>
      </c>
      <c r="F431" s="10">
        <v>143.50160261781514</v>
      </c>
    </row>
    <row r="432" spans="1:10">
      <c r="A432">
        <v>14</v>
      </c>
      <c r="B432">
        <v>-90.486999999999995</v>
      </c>
      <c r="C432">
        <v>517</v>
      </c>
      <c r="D432">
        <v>110000</v>
      </c>
      <c r="E432">
        <v>154</v>
      </c>
      <c r="F432" s="10">
        <v>158.14163376847875</v>
      </c>
    </row>
    <row r="433" spans="1:6">
      <c r="A433">
        <v>15</v>
      </c>
      <c r="B433">
        <v>-90.372</v>
      </c>
      <c r="C433">
        <v>517</v>
      </c>
      <c r="D433">
        <v>110000</v>
      </c>
      <c r="E433">
        <v>169</v>
      </c>
      <c r="F433" s="10">
        <v>169.57418482798201</v>
      </c>
    </row>
    <row r="434" spans="1:6">
      <c r="A434">
        <v>16</v>
      </c>
      <c r="B434">
        <v>-90.256</v>
      </c>
      <c r="C434">
        <v>517</v>
      </c>
      <c r="D434">
        <v>110000</v>
      </c>
      <c r="E434">
        <v>165</v>
      </c>
      <c r="F434" s="10">
        <v>175.17718828655399</v>
      </c>
    </row>
    <row r="435" spans="1:6">
      <c r="A435">
        <v>17</v>
      </c>
      <c r="B435">
        <v>-90.14</v>
      </c>
      <c r="C435">
        <v>517</v>
      </c>
      <c r="D435">
        <v>110000</v>
      </c>
      <c r="E435">
        <v>188</v>
      </c>
      <c r="F435" s="10">
        <v>174.04960680148832</v>
      </c>
    </row>
    <row r="436" spans="1:6">
      <c r="A436">
        <v>18</v>
      </c>
      <c r="B436">
        <v>-90.025000000000006</v>
      </c>
      <c r="C436">
        <v>517</v>
      </c>
      <c r="D436">
        <v>110000</v>
      </c>
      <c r="E436">
        <v>166</v>
      </c>
      <c r="F436" s="10">
        <v>166.57085734801376</v>
      </c>
    </row>
    <row r="437" spans="1:6">
      <c r="A437">
        <v>19</v>
      </c>
      <c r="B437">
        <v>-89.918999999999997</v>
      </c>
      <c r="C437">
        <v>517</v>
      </c>
      <c r="D437">
        <v>110000</v>
      </c>
      <c r="E437">
        <v>142</v>
      </c>
      <c r="F437" s="10">
        <v>155.13346148735297</v>
      </c>
    </row>
    <row r="438" spans="1:6">
      <c r="A438">
        <v>20</v>
      </c>
      <c r="B438">
        <v>-89.805999999999997</v>
      </c>
      <c r="C438">
        <v>517</v>
      </c>
      <c r="D438">
        <v>110000</v>
      </c>
      <c r="E438">
        <v>144</v>
      </c>
      <c r="F438" s="10">
        <v>139.84423515636806</v>
      </c>
    </row>
    <row r="439" spans="1:6">
      <c r="A439">
        <v>21</v>
      </c>
      <c r="B439">
        <v>-89.691000000000003</v>
      </c>
      <c r="C439">
        <v>517</v>
      </c>
      <c r="D439">
        <v>110000</v>
      </c>
      <c r="E439">
        <v>150</v>
      </c>
      <c r="F439" s="10">
        <v>123.02355310877897</v>
      </c>
    </row>
    <row r="440" spans="1:6">
      <c r="A440">
        <v>22</v>
      </c>
      <c r="B440">
        <v>-89.576999999999998</v>
      </c>
      <c r="C440">
        <v>517</v>
      </c>
      <c r="D440">
        <v>110000</v>
      </c>
      <c r="E440">
        <v>97</v>
      </c>
      <c r="F440" s="10">
        <v>106.96299814792917</v>
      </c>
    </row>
    <row r="441" spans="1:6">
      <c r="A441">
        <v>23</v>
      </c>
      <c r="B441">
        <v>-89.457999999999998</v>
      </c>
      <c r="C441">
        <v>517</v>
      </c>
      <c r="D441">
        <v>110000</v>
      </c>
      <c r="E441">
        <v>96</v>
      </c>
      <c r="F441" s="10">
        <v>92.330393086668082</v>
      </c>
    </row>
    <row r="442" spans="1:6">
      <c r="A442">
        <v>24</v>
      </c>
      <c r="B442">
        <v>-89.341999999999999</v>
      </c>
      <c r="C442">
        <v>517</v>
      </c>
      <c r="D442">
        <v>110000</v>
      </c>
      <c r="E442">
        <v>90</v>
      </c>
      <c r="F442" s="10">
        <v>80.949613933094881</v>
      </c>
    </row>
    <row r="443" spans="1:6">
      <c r="A443">
        <v>25</v>
      </c>
      <c r="B443">
        <v>-89.234999999999999</v>
      </c>
      <c r="C443">
        <v>517</v>
      </c>
      <c r="D443">
        <v>110000</v>
      </c>
      <c r="E443">
        <v>69</v>
      </c>
      <c r="F443" s="10">
        <v>73.121523284657627</v>
      </c>
    </row>
    <row r="444" spans="1:6">
      <c r="A444">
        <v>26</v>
      </c>
      <c r="B444">
        <v>-89.13</v>
      </c>
      <c r="C444">
        <v>517</v>
      </c>
      <c r="D444">
        <v>110000</v>
      </c>
      <c r="E444">
        <v>56</v>
      </c>
      <c r="F444" s="10">
        <v>67.718499868315831</v>
      </c>
    </row>
    <row r="445" spans="1:6">
      <c r="A445">
        <v>27</v>
      </c>
      <c r="B445">
        <v>-89.016000000000005</v>
      </c>
      <c r="C445">
        <v>517</v>
      </c>
      <c r="D445">
        <v>110000</v>
      </c>
      <c r="E445">
        <v>51</v>
      </c>
      <c r="F445" s="10">
        <v>63.961133970844863</v>
      </c>
    </row>
    <row r="446" spans="1:6">
      <c r="A446">
        <v>28</v>
      </c>
      <c r="B446">
        <v>-88.896000000000001</v>
      </c>
      <c r="C446">
        <v>517</v>
      </c>
      <c r="D446">
        <v>110000</v>
      </c>
      <c r="E446">
        <v>67</v>
      </c>
      <c r="F446" s="10">
        <v>61.781799457826885</v>
      </c>
    </row>
    <row r="447" spans="1:6">
      <c r="A447">
        <v>29</v>
      </c>
      <c r="B447">
        <v>-88.790999999999997</v>
      </c>
      <c r="C447">
        <v>517</v>
      </c>
      <c r="D447">
        <v>110000</v>
      </c>
      <c r="E447">
        <v>60</v>
      </c>
      <c r="F447" s="10">
        <v>60.90606795101187</v>
      </c>
    </row>
    <row r="448" spans="1:6">
      <c r="A448">
        <v>30</v>
      </c>
      <c r="B448">
        <v>-88.671999999999997</v>
      </c>
      <c r="C448">
        <v>517</v>
      </c>
      <c r="D448">
        <v>110000</v>
      </c>
      <c r="E448">
        <v>63</v>
      </c>
      <c r="F448" s="10">
        <v>60.654043370216101</v>
      </c>
    </row>
    <row r="449" spans="1:6">
      <c r="A449">
        <v>31</v>
      </c>
      <c r="B449">
        <v>-88.56</v>
      </c>
      <c r="C449">
        <v>517</v>
      </c>
      <c r="D449">
        <v>110000</v>
      </c>
      <c r="E449">
        <v>70</v>
      </c>
      <c r="F449" s="10">
        <v>60.848789375440866</v>
      </c>
    </row>
    <row r="450" spans="1:6">
      <c r="A450">
        <v>32</v>
      </c>
      <c r="B450">
        <v>-88.451999999999998</v>
      </c>
      <c r="C450">
        <v>517</v>
      </c>
      <c r="D450">
        <v>110000</v>
      </c>
      <c r="E450">
        <v>66</v>
      </c>
      <c r="F450" s="10">
        <v>61.258040279980513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30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31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72</v>
      </c>
      <c r="B468" t="s">
        <v>51</v>
      </c>
      <c r="C468" t="s">
        <v>54</v>
      </c>
      <c r="D468" t="s">
        <v>71</v>
      </c>
      <c r="E468" t="s">
        <v>70</v>
      </c>
      <c r="F468" t="s">
        <v>114</v>
      </c>
    </row>
    <row r="469" spans="1:10">
      <c r="A469">
        <v>1</v>
      </c>
      <c r="B469">
        <v>-91.947999999999993</v>
      </c>
      <c r="C469">
        <v>518</v>
      </c>
      <c r="D469">
        <v>110000</v>
      </c>
      <c r="E469">
        <v>28</v>
      </c>
      <c r="F469" s="10">
        <v>44.010193600660969</v>
      </c>
      <c r="J469" t="s">
        <v>134</v>
      </c>
    </row>
    <row r="470" spans="1:10">
      <c r="A470">
        <v>2</v>
      </c>
      <c r="B470">
        <v>-91.838999999999999</v>
      </c>
      <c r="C470">
        <v>518</v>
      </c>
      <c r="D470">
        <v>110000</v>
      </c>
      <c r="E470">
        <v>39</v>
      </c>
      <c r="F470" s="10">
        <v>44.62967722694129</v>
      </c>
    </row>
    <row r="471" spans="1:10">
      <c r="A471">
        <v>3</v>
      </c>
      <c r="B471">
        <v>-91.724000000000004</v>
      </c>
      <c r="C471">
        <v>518</v>
      </c>
      <c r="D471">
        <v>110000</v>
      </c>
      <c r="E471">
        <v>51</v>
      </c>
      <c r="F471" s="10">
        <v>45.298842182000463</v>
      </c>
    </row>
    <row r="472" spans="1:10">
      <c r="A472">
        <v>4</v>
      </c>
      <c r="B472">
        <v>-91.611999999999995</v>
      </c>
      <c r="C472">
        <v>518</v>
      </c>
      <c r="D472">
        <v>110000</v>
      </c>
      <c r="E472">
        <v>49</v>
      </c>
      <c r="F472" s="10">
        <v>46.006563811763272</v>
      </c>
    </row>
    <row r="473" spans="1:10">
      <c r="A473">
        <v>5</v>
      </c>
      <c r="B473">
        <v>-91.5</v>
      </c>
      <c r="C473">
        <v>518</v>
      </c>
      <c r="D473">
        <v>110000</v>
      </c>
      <c r="E473">
        <v>52</v>
      </c>
      <c r="F473" s="10">
        <v>46.892600975255213</v>
      </c>
    </row>
    <row r="474" spans="1:10">
      <c r="A474">
        <v>6</v>
      </c>
      <c r="B474">
        <v>-91.394000000000005</v>
      </c>
      <c r="C474">
        <v>518</v>
      </c>
      <c r="D474">
        <v>110000</v>
      </c>
      <c r="E474">
        <v>46</v>
      </c>
      <c r="F474" s="10">
        <v>48.183384502824218</v>
      </c>
    </row>
    <row r="475" spans="1:10">
      <c r="A475">
        <v>7</v>
      </c>
      <c r="B475">
        <v>-91.281000000000006</v>
      </c>
      <c r="C475">
        <v>518</v>
      </c>
      <c r="D475">
        <v>110000</v>
      </c>
      <c r="E475">
        <v>57</v>
      </c>
      <c r="F475" s="10">
        <v>50.740567309589558</v>
      </c>
    </row>
    <row r="476" spans="1:10">
      <c r="A476">
        <v>8</v>
      </c>
      <c r="B476">
        <v>-91.165000000000006</v>
      </c>
      <c r="C476">
        <v>518</v>
      </c>
      <c r="D476">
        <v>110000</v>
      </c>
      <c r="E476">
        <v>67</v>
      </c>
      <c r="F476" s="10">
        <v>56.090538078534472</v>
      </c>
    </row>
    <row r="477" spans="1:10">
      <c r="A477">
        <v>9</v>
      </c>
      <c r="B477">
        <v>-91.049000000000007</v>
      </c>
      <c r="C477">
        <v>518</v>
      </c>
      <c r="D477">
        <v>110000</v>
      </c>
      <c r="E477">
        <v>96</v>
      </c>
      <c r="F477" s="10">
        <v>66.610659755881187</v>
      </c>
    </row>
    <row r="478" spans="1:10">
      <c r="A478">
        <v>10</v>
      </c>
      <c r="B478">
        <v>-90.933999999999997</v>
      </c>
      <c r="C478">
        <v>518</v>
      </c>
      <c r="D478">
        <v>110000</v>
      </c>
      <c r="E478">
        <v>124</v>
      </c>
      <c r="F478" s="10">
        <v>85.053279595825614</v>
      </c>
    </row>
    <row r="479" spans="1:10">
      <c r="A479">
        <v>11</v>
      </c>
      <c r="B479">
        <v>-90.823999999999998</v>
      </c>
      <c r="C479">
        <v>518</v>
      </c>
      <c r="D479">
        <v>110000</v>
      </c>
      <c r="E479">
        <v>111</v>
      </c>
      <c r="F479" s="10">
        <v>112.11479931247925</v>
      </c>
    </row>
    <row r="480" spans="1:10">
      <c r="A480">
        <v>12</v>
      </c>
      <c r="B480">
        <v>-90.709000000000003</v>
      </c>
      <c r="C480">
        <v>518</v>
      </c>
      <c r="D480">
        <v>110000</v>
      </c>
      <c r="E480">
        <v>132</v>
      </c>
      <c r="F480" s="10">
        <v>149.59500246310793</v>
      </c>
    </row>
    <row r="481" spans="1:6">
      <c r="A481">
        <v>13</v>
      </c>
      <c r="B481">
        <v>-90.594999999999999</v>
      </c>
      <c r="C481">
        <v>518</v>
      </c>
      <c r="D481">
        <v>110000</v>
      </c>
      <c r="E481">
        <v>156</v>
      </c>
      <c r="F481" s="10">
        <v>191.01422082452439</v>
      </c>
    </row>
    <row r="482" spans="1:6">
      <c r="A482">
        <v>14</v>
      </c>
      <c r="B482">
        <v>-90.486999999999995</v>
      </c>
      <c r="C482">
        <v>518</v>
      </c>
      <c r="D482">
        <v>110000</v>
      </c>
      <c r="E482">
        <v>226</v>
      </c>
      <c r="F482" s="10">
        <v>225.91459646186956</v>
      </c>
    </row>
    <row r="483" spans="1:6">
      <c r="A483">
        <v>15</v>
      </c>
      <c r="B483">
        <v>-90.372</v>
      </c>
      <c r="C483">
        <v>518</v>
      </c>
      <c r="D483">
        <v>110000</v>
      </c>
      <c r="E483">
        <v>259</v>
      </c>
      <c r="F483" s="10">
        <v>248.4671236012228</v>
      </c>
    </row>
    <row r="484" spans="1:6">
      <c r="A484">
        <v>16</v>
      </c>
      <c r="B484">
        <v>-90.256</v>
      </c>
      <c r="C484">
        <v>518</v>
      </c>
      <c r="D484">
        <v>110000</v>
      </c>
      <c r="E484">
        <v>244</v>
      </c>
      <c r="F484" s="10">
        <v>248.96394302816705</v>
      </c>
    </row>
    <row r="485" spans="1:6">
      <c r="A485">
        <v>17</v>
      </c>
      <c r="B485">
        <v>-90.14</v>
      </c>
      <c r="C485">
        <v>518</v>
      </c>
      <c r="D485">
        <v>110000</v>
      </c>
      <c r="E485">
        <v>276</v>
      </c>
      <c r="F485" s="10">
        <v>227.18352955297152</v>
      </c>
    </row>
    <row r="486" spans="1:6">
      <c r="A486">
        <v>18</v>
      </c>
      <c r="B486">
        <v>-90.025000000000006</v>
      </c>
      <c r="C486">
        <v>518</v>
      </c>
      <c r="D486">
        <v>110000</v>
      </c>
      <c r="E486">
        <v>201</v>
      </c>
      <c r="F486" s="10">
        <v>190.85843711538155</v>
      </c>
    </row>
    <row r="487" spans="1:6">
      <c r="A487">
        <v>19</v>
      </c>
      <c r="B487">
        <v>-89.918999999999997</v>
      </c>
      <c r="C487">
        <v>518</v>
      </c>
      <c r="D487">
        <v>110000</v>
      </c>
      <c r="E487">
        <v>164</v>
      </c>
      <c r="F487" s="10">
        <v>153.5122212468743</v>
      </c>
    </row>
    <row r="488" spans="1:6">
      <c r="A488">
        <v>20</v>
      </c>
      <c r="B488">
        <v>-89.805999999999997</v>
      </c>
      <c r="C488">
        <v>518</v>
      </c>
      <c r="D488">
        <v>110000</v>
      </c>
      <c r="E488">
        <v>95</v>
      </c>
      <c r="F488" s="10">
        <v>117.98756236405013</v>
      </c>
    </row>
    <row r="489" spans="1:6">
      <c r="A489">
        <v>21</v>
      </c>
      <c r="B489">
        <v>-89.691000000000003</v>
      </c>
      <c r="C489">
        <v>518</v>
      </c>
      <c r="D489">
        <v>110000</v>
      </c>
      <c r="E489">
        <v>81</v>
      </c>
      <c r="F489" s="10">
        <v>91.179583712906506</v>
      </c>
    </row>
    <row r="490" spans="1:6">
      <c r="A490">
        <v>22</v>
      </c>
      <c r="B490">
        <v>-89.576999999999998</v>
      </c>
      <c r="C490">
        <v>518</v>
      </c>
      <c r="D490">
        <v>110000</v>
      </c>
      <c r="E490">
        <v>65</v>
      </c>
      <c r="F490" s="10">
        <v>74.509007019358592</v>
      </c>
    </row>
    <row r="491" spans="1:6">
      <c r="A491">
        <v>23</v>
      </c>
      <c r="B491">
        <v>-89.457999999999998</v>
      </c>
      <c r="C491">
        <v>518</v>
      </c>
      <c r="D491">
        <v>110000</v>
      </c>
      <c r="E491">
        <v>73</v>
      </c>
      <c r="F491" s="10">
        <v>65.34584246116421</v>
      </c>
    </row>
    <row r="492" spans="1:6">
      <c r="A492">
        <v>24</v>
      </c>
      <c r="B492">
        <v>-89.341999999999999</v>
      </c>
      <c r="C492">
        <v>518</v>
      </c>
      <c r="D492">
        <v>110000</v>
      </c>
      <c r="E492">
        <v>60</v>
      </c>
      <c r="F492" s="10">
        <v>61.515924290355457</v>
      </c>
    </row>
    <row r="493" spans="1:6">
      <c r="A493">
        <v>25</v>
      </c>
      <c r="B493">
        <v>-89.234999999999999</v>
      </c>
      <c r="C493">
        <v>518</v>
      </c>
      <c r="D493">
        <v>110000</v>
      </c>
      <c r="E493">
        <v>67</v>
      </c>
      <c r="F493" s="10">
        <v>60.359292592211588</v>
      </c>
    </row>
    <row r="494" spans="1:6">
      <c r="A494">
        <v>26</v>
      </c>
      <c r="B494">
        <v>-89.13</v>
      </c>
      <c r="C494">
        <v>518</v>
      </c>
      <c r="D494">
        <v>110000</v>
      </c>
      <c r="E494">
        <v>79</v>
      </c>
      <c r="F494" s="10">
        <v>60.266275936194809</v>
      </c>
    </row>
    <row r="495" spans="1:6">
      <c r="A495">
        <v>27</v>
      </c>
      <c r="B495">
        <v>-89.016000000000005</v>
      </c>
      <c r="C495">
        <v>518</v>
      </c>
      <c r="D495">
        <v>110000</v>
      </c>
      <c r="E495">
        <v>62</v>
      </c>
      <c r="F495" s="10">
        <v>60.651814280513783</v>
      </c>
    </row>
    <row r="496" spans="1:6">
      <c r="A496">
        <v>28</v>
      </c>
      <c r="B496">
        <v>-88.896000000000001</v>
      </c>
      <c r="C496">
        <v>518</v>
      </c>
      <c r="D496">
        <v>110000</v>
      </c>
      <c r="E496">
        <v>70</v>
      </c>
      <c r="F496" s="10">
        <v>61.251920922190365</v>
      </c>
    </row>
    <row r="497" spans="1:6">
      <c r="A497">
        <v>29</v>
      </c>
      <c r="B497">
        <v>-88.790999999999997</v>
      </c>
      <c r="C497">
        <v>518</v>
      </c>
      <c r="D497">
        <v>110000</v>
      </c>
      <c r="E497">
        <v>57</v>
      </c>
      <c r="F497" s="10">
        <v>61.827045202144191</v>
      </c>
    </row>
    <row r="498" spans="1:6">
      <c r="A498">
        <v>30</v>
      </c>
      <c r="B498">
        <v>-88.671999999999997</v>
      </c>
      <c r="C498">
        <v>518</v>
      </c>
      <c r="D498">
        <v>110000</v>
      </c>
      <c r="E498">
        <v>58</v>
      </c>
      <c r="F498" s="10">
        <v>62.493781596959444</v>
      </c>
    </row>
    <row r="499" spans="1:6">
      <c r="A499">
        <v>31</v>
      </c>
      <c r="B499">
        <v>-88.56</v>
      </c>
      <c r="C499">
        <v>518</v>
      </c>
      <c r="D499">
        <v>110000</v>
      </c>
      <c r="E499">
        <v>58</v>
      </c>
      <c r="F499" s="10">
        <v>63.124842913077245</v>
      </c>
    </row>
    <row r="500" spans="1:6">
      <c r="A500">
        <v>32</v>
      </c>
      <c r="B500">
        <v>-88.451999999999998</v>
      </c>
      <c r="C500">
        <v>518</v>
      </c>
      <c r="D500">
        <v>110000</v>
      </c>
      <c r="E500">
        <v>55</v>
      </c>
      <c r="F500" s="10">
        <v>63.734040294192347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32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33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72</v>
      </c>
      <c r="B518" t="s">
        <v>51</v>
      </c>
      <c r="C518" t="s">
        <v>54</v>
      </c>
      <c r="D518" t="s">
        <v>71</v>
      </c>
      <c r="E518" t="s">
        <v>70</v>
      </c>
      <c r="F518" t="s">
        <v>114</v>
      </c>
    </row>
    <row r="519" spans="1:10">
      <c r="A519">
        <v>1</v>
      </c>
      <c r="B519">
        <v>-91.947999999999993</v>
      </c>
      <c r="C519">
        <v>521</v>
      </c>
      <c r="D519">
        <v>110000</v>
      </c>
      <c r="E519">
        <v>42</v>
      </c>
      <c r="F519" s="10">
        <v>42.622529090284907</v>
      </c>
      <c r="J519" t="s">
        <v>135</v>
      </c>
    </row>
    <row r="520" spans="1:10">
      <c r="A520">
        <v>2</v>
      </c>
      <c r="B520">
        <v>-91.838999999999999</v>
      </c>
      <c r="C520">
        <v>521</v>
      </c>
      <c r="D520">
        <v>110000</v>
      </c>
      <c r="E520">
        <v>33</v>
      </c>
      <c r="F520" s="10">
        <v>43.056396279537239</v>
      </c>
    </row>
    <row r="521" spans="1:10">
      <c r="A521">
        <v>3</v>
      </c>
      <c r="B521">
        <v>-91.724000000000004</v>
      </c>
      <c r="C521">
        <v>521</v>
      </c>
      <c r="D521">
        <v>110000</v>
      </c>
      <c r="E521">
        <v>48</v>
      </c>
      <c r="F521" s="10">
        <v>43.548974771288897</v>
      </c>
    </row>
    <row r="522" spans="1:10">
      <c r="A522">
        <v>4</v>
      </c>
      <c r="B522">
        <v>-91.611999999999995</v>
      </c>
      <c r="C522">
        <v>521</v>
      </c>
      <c r="D522">
        <v>110000</v>
      </c>
      <c r="E522">
        <v>51</v>
      </c>
      <c r="F522" s="10">
        <v>44.133633765427341</v>
      </c>
    </row>
    <row r="523" spans="1:10">
      <c r="A523">
        <v>5</v>
      </c>
      <c r="B523">
        <v>-91.5</v>
      </c>
      <c r="C523">
        <v>521</v>
      </c>
      <c r="D523">
        <v>110000</v>
      </c>
      <c r="E523">
        <v>38</v>
      </c>
      <c r="F523" s="10">
        <v>45.00223402873619</v>
      </c>
    </row>
    <row r="524" spans="1:10">
      <c r="A524">
        <v>6</v>
      </c>
      <c r="B524">
        <v>-91.394000000000005</v>
      </c>
      <c r="C524">
        <v>521</v>
      </c>
      <c r="D524">
        <v>110000</v>
      </c>
      <c r="E524">
        <v>52</v>
      </c>
      <c r="F524" s="10">
        <v>46.447892914193503</v>
      </c>
    </row>
    <row r="525" spans="1:10">
      <c r="A525">
        <v>7</v>
      </c>
      <c r="B525">
        <v>-91.281000000000006</v>
      </c>
      <c r="C525">
        <v>521</v>
      </c>
      <c r="D525">
        <v>110000</v>
      </c>
      <c r="E525">
        <v>55</v>
      </c>
      <c r="F525" s="10">
        <v>49.416067072006626</v>
      </c>
    </row>
    <row r="526" spans="1:10">
      <c r="A526">
        <v>8</v>
      </c>
      <c r="B526">
        <v>-91.165000000000006</v>
      </c>
      <c r="C526">
        <v>521</v>
      </c>
      <c r="D526">
        <v>110000</v>
      </c>
      <c r="E526">
        <v>61</v>
      </c>
      <c r="F526" s="10">
        <v>55.3809221753814</v>
      </c>
    </row>
    <row r="527" spans="1:10">
      <c r="A527">
        <v>9</v>
      </c>
      <c r="B527">
        <v>-91.049000000000007</v>
      </c>
      <c r="C527">
        <v>521</v>
      </c>
      <c r="D527">
        <v>110000</v>
      </c>
      <c r="E527">
        <v>63</v>
      </c>
      <c r="F527" s="10">
        <v>66.309861110933142</v>
      </c>
    </row>
    <row r="528" spans="1:10">
      <c r="A528">
        <v>10</v>
      </c>
      <c r="B528">
        <v>-90.933999999999997</v>
      </c>
      <c r="C528">
        <v>521</v>
      </c>
      <c r="D528">
        <v>110000</v>
      </c>
      <c r="E528">
        <v>96</v>
      </c>
      <c r="F528" s="10">
        <v>84.133643793187332</v>
      </c>
    </row>
    <row r="529" spans="1:6">
      <c r="A529">
        <v>11</v>
      </c>
      <c r="B529">
        <v>-90.823999999999998</v>
      </c>
      <c r="C529">
        <v>521</v>
      </c>
      <c r="D529">
        <v>110000</v>
      </c>
      <c r="E529">
        <v>110</v>
      </c>
      <c r="F529" s="10">
        <v>108.73617821903261</v>
      </c>
    </row>
    <row r="530" spans="1:6">
      <c r="A530">
        <v>12</v>
      </c>
      <c r="B530">
        <v>-90.709000000000003</v>
      </c>
      <c r="C530">
        <v>521</v>
      </c>
      <c r="D530">
        <v>110000</v>
      </c>
      <c r="E530">
        <v>131</v>
      </c>
      <c r="F530" s="10">
        <v>141.22864326114342</v>
      </c>
    </row>
    <row r="531" spans="1:6">
      <c r="A531">
        <v>13</v>
      </c>
      <c r="B531">
        <v>-90.594999999999999</v>
      </c>
      <c r="C531">
        <v>521</v>
      </c>
      <c r="D531">
        <v>110000</v>
      </c>
      <c r="E531">
        <v>176</v>
      </c>
      <c r="F531" s="10">
        <v>176.04331505511416</v>
      </c>
    </row>
    <row r="532" spans="1:6">
      <c r="A532">
        <v>14</v>
      </c>
      <c r="B532">
        <v>-90.486999999999995</v>
      </c>
      <c r="C532">
        <v>521</v>
      </c>
      <c r="D532">
        <v>110000</v>
      </c>
      <c r="E532">
        <v>201</v>
      </c>
      <c r="F532" s="10">
        <v>205.14859060037017</v>
      </c>
    </row>
    <row r="533" spans="1:6">
      <c r="A533">
        <v>15</v>
      </c>
      <c r="B533">
        <v>-90.372</v>
      </c>
      <c r="C533">
        <v>521</v>
      </c>
      <c r="D533">
        <v>110000</v>
      </c>
      <c r="E533">
        <v>211</v>
      </c>
      <c r="F533" s="10">
        <v>224.66383398873242</v>
      </c>
    </row>
    <row r="534" spans="1:6">
      <c r="A534">
        <v>16</v>
      </c>
      <c r="B534">
        <v>-90.256</v>
      </c>
      <c r="C534">
        <v>521</v>
      </c>
      <c r="D534">
        <v>110000</v>
      </c>
      <c r="E534">
        <v>243</v>
      </c>
      <c r="F534" s="10">
        <v>227.04089879195402</v>
      </c>
    </row>
    <row r="535" spans="1:6">
      <c r="A535">
        <v>17</v>
      </c>
      <c r="B535">
        <v>-90.14</v>
      </c>
      <c r="C535">
        <v>521</v>
      </c>
      <c r="D535">
        <v>110000</v>
      </c>
      <c r="E535">
        <v>214</v>
      </c>
      <c r="F535" s="10">
        <v>211.47036416016732</v>
      </c>
    </row>
    <row r="536" spans="1:6">
      <c r="A536">
        <v>18</v>
      </c>
      <c r="B536">
        <v>-90.025000000000006</v>
      </c>
      <c r="C536">
        <v>521</v>
      </c>
      <c r="D536">
        <v>110000</v>
      </c>
      <c r="E536">
        <v>207</v>
      </c>
      <c r="F536" s="10">
        <v>182.90950722834845</v>
      </c>
    </row>
    <row r="537" spans="1:6">
      <c r="A537">
        <v>19</v>
      </c>
      <c r="B537">
        <v>-89.918999999999997</v>
      </c>
      <c r="C537">
        <v>521</v>
      </c>
      <c r="D537">
        <v>110000</v>
      </c>
      <c r="E537">
        <v>146</v>
      </c>
      <c r="F537" s="10">
        <v>151.51196950004865</v>
      </c>
    </row>
    <row r="538" spans="1:6">
      <c r="A538">
        <v>20</v>
      </c>
      <c r="B538">
        <v>-89.805999999999997</v>
      </c>
      <c r="C538">
        <v>521</v>
      </c>
      <c r="D538">
        <v>110000</v>
      </c>
      <c r="E538">
        <v>106</v>
      </c>
      <c r="F538" s="10">
        <v>119.4145672183294</v>
      </c>
    </row>
    <row r="539" spans="1:6">
      <c r="A539">
        <v>21</v>
      </c>
      <c r="B539">
        <v>-89.691000000000003</v>
      </c>
      <c r="C539">
        <v>521</v>
      </c>
      <c r="D539">
        <v>110000</v>
      </c>
      <c r="E539">
        <v>90</v>
      </c>
      <c r="F539" s="10">
        <v>92.982015771730318</v>
      </c>
    </row>
    <row r="540" spans="1:6">
      <c r="A540">
        <v>22</v>
      </c>
      <c r="B540">
        <v>-89.576999999999998</v>
      </c>
      <c r="C540">
        <v>521</v>
      </c>
      <c r="D540">
        <v>110000</v>
      </c>
      <c r="E540">
        <v>77</v>
      </c>
      <c r="F540" s="10">
        <v>74.729174125183036</v>
      </c>
    </row>
    <row r="541" spans="1:6">
      <c r="A541">
        <v>23</v>
      </c>
      <c r="B541">
        <v>-89.457999999999998</v>
      </c>
      <c r="C541">
        <v>521</v>
      </c>
      <c r="D541">
        <v>110000</v>
      </c>
      <c r="E541">
        <v>66</v>
      </c>
      <c r="F541" s="10">
        <v>63.292726456276334</v>
      </c>
    </row>
    <row r="542" spans="1:6">
      <c r="A542">
        <v>24</v>
      </c>
      <c r="B542">
        <v>-89.341999999999999</v>
      </c>
      <c r="C542">
        <v>521</v>
      </c>
      <c r="D542">
        <v>110000</v>
      </c>
      <c r="E542">
        <v>52</v>
      </c>
      <c r="F542" s="10">
        <v>57.559843957497201</v>
      </c>
    </row>
    <row r="543" spans="1:6">
      <c r="A543">
        <v>25</v>
      </c>
      <c r="B543">
        <v>-89.234999999999999</v>
      </c>
      <c r="C543">
        <v>521</v>
      </c>
      <c r="D543">
        <v>110000</v>
      </c>
      <c r="E543">
        <v>68</v>
      </c>
      <c r="F543" s="10">
        <v>55.183585745398368</v>
      </c>
    </row>
    <row r="544" spans="1:6">
      <c r="A544">
        <v>26</v>
      </c>
      <c r="B544">
        <v>-89.13</v>
      </c>
      <c r="C544">
        <v>521</v>
      </c>
      <c r="D544">
        <v>110000</v>
      </c>
      <c r="E544">
        <v>58</v>
      </c>
      <c r="F544" s="10">
        <v>54.33340282944652</v>
      </c>
    </row>
    <row r="545" spans="1:6">
      <c r="A545">
        <v>27</v>
      </c>
      <c r="B545">
        <v>-89.016000000000005</v>
      </c>
      <c r="C545">
        <v>521</v>
      </c>
      <c r="D545">
        <v>110000</v>
      </c>
      <c r="E545">
        <v>53</v>
      </c>
      <c r="F545" s="10">
        <v>54.219327874175697</v>
      </c>
    </row>
    <row r="546" spans="1:6">
      <c r="A546">
        <v>28</v>
      </c>
      <c r="B546">
        <v>-88.896000000000001</v>
      </c>
      <c r="C546">
        <v>521</v>
      </c>
      <c r="D546">
        <v>110000</v>
      </c>
      <c r="E546">
        <v>56</v>
      </c>
      <c r="F546" s="10">
        <v>54.483160054190108</v>
      </c>
    </row>
    <row r="547" spans="1:6">
      <c r="A547">
        <v>29</v>
      </c>
      <c r="B547">
        <v>-88.790999999999997</v>
      </c>
      <c r="C547">
        <v>521</v>
      </c>
      <c r="D547">
        <v>110000</v>
      </c>
      <c r="E547">
        <v>50</v>
      </c>
      <c r="F547" s="10">
        <v>54.833749238000067</v>
      </c>
    </row>
    <row r="548" spans="1:6">
      <c r="A548">
        <v>30</v>
      </c>
      <c r="B548">
        <v>-88.671999999999997</v>
      </c>
      <c r="C548">
        <v>521</v>
      </c>
      <c r="D548">
        <v>110000</v>
      </c>
      <c r="E548">
        <v>64</v>
      </c>
      <c r="F548" s="10">
        <v>55.275080729851659</v>
      </c>
    </row>
    <row r="549" spans="1:6">
      <c r="A549">
        <v>31</v>
      </c>
      <c r="B549">
        <v>-88.56</v>
      </c>
      <c r="C549">
        <v>521</v>
      </c>
      <c r="D549">
        <v>110000</v>
      </c>
      <c r="E549">
        <v>45</v>
      </c>
      <c r="F549" s="10">
        <v>55.703366769077455</v>
      </c>
    </row>
    <row r="550" spans="1:6">
      <c r="A550">
        <v>32</v>
      </c>
      <c r="B550">
        <v>-88.451999999999998</v>
      </c>
      <c r="C550">
        <v>521</v>
      </c>
      <c r="D550">
        <v>110000</v>
      </c>
      <c r="E550">
        <v>58</v>
      </c>
      <c r="F550" s="10">
        <v>56.119469913855994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34</v>
      </c>
    </row>
    <row r="556" spans="1:6">
      <c r="A556" t="s">
        <v>2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35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72</v>
      </c>
      <c r="B568" t="s">
        <v>51</v>
      </c>
      <c r="C568" t="s">
        <v>54</v>
      </c>
      <c r="D568" t="s">
        <v>71</v>
      </c>
      <c r="E568" t="s">
        <v>70</v>
      </c>
      <c r="F568" t="s">
        <v>114</v>
      </c>
    </row>
    <row r="569" spans="1:10">
      <c r="A569">
        <v>1</v>
      </c>
      <c r="B569">
        <v>-91.947999999999993</v>
      </c>
      <c r="C569">
        <v>521</v>
      </c>
      <c r="D569">
        <v>110000</v>
      </c>
      <c r="E569">
        <v>45</v>
      </c>
      <c r="F569" s="10">
        <v>53.268180101939421</v>
      </c>
      <c r="J569" t="s">
        <v>136</v>
      </c>
    </row>
    <row r="570" spans="1:10">
      <c r="A570">
        <v>2</v>
      </c>
      <c r="B570">
        <v>-91.838999999999999</v>
      </c>
      <c r="C570">
        <v>521</v>
      </c>
      <c r="D570">
        <v>110000</v>
      </c>
      <c r="E570">
        <v>47</v>
      </c>
      <c r="F570" s="10">
        <v>53.56131131717207</v>
      </c>
    </row>
    <row r="571" spans="1:10">
      <c r="A571">
        <v>3</v>
      </c>
      <c r="B571">
        <v>-91.724000000000004</v>
      </c>
      <c r="C571">
        <v>521</v>
      </c>
      <c r="D571">
        <v>110000</v>
      </c>
      <c r="E571">
        <v>60</v>
      </c>
      <c r="F571" s="10">
        <v>53.870677307638843</v>
      </c>
    </row>
    <row r="572" spans="1:10">
      <c r="A572">
        <v>4</v>
      </c>
      <c r="B572">
        <v>-91.611999999999995</v>
      </c>
      <c r="C572">
        <v>521</v>
      </c>
      <c r="D572">
        <v>110000</v>
      </c>
      <c r="E572">
        <v>52</v>
      </c>
      <c r="F572" s="10">
        <v>54.172657973416953</v>
      </c>
    </row>
    <row r="573" spans="1:10">
      <c r="A573">
        <v>5</v>
      </c>
      <c r="B573">
        <v>-91.5</v>
      </c>
      <c r="C573">
        <v>521</v>
      </c>
      <c r="D573">
        <v>110000</v>
      </c>
      <c r="E573">
        <v>63</v>
      </c>
      <c r="F573" s="10">
        <v>54.478688850791592</v>
      </c>
    </row>
    <row r="574" spans="1:10">
      <c r="A574">
        <v>6</v>
      </c>
      <c r="B574">
        <v>-91.394000000000005</v>
      </c>
      <c r="C574">
        <v>521</v>
      </c>
      <c r="D574">
        <v>110000</v>
      </c>
      <c r="E574">
        <v>50</v>
      </c>
      <c r="F574" s="10">
        <v>54.78642736455717</v>
      </c>
    </row>
    <row r="575" spans="1:10">
      <c r="A575">
        <v>7</v>
      </c>
      <c r="B575">
        <v>-91.281000000000006</v>
      </c>
      <c r="C575">
        <v>521</v>
      </c>
      <c r="D575">
        <v>110000</v>
      </c>
      <c r="E575">
        <v>49</v>
      </c>
      <c r="F575" s="10">
        <v>55.196190510049462</v>
      </c>
    </row>
    <row r="576" spans="1:10">
      <c r="A576">
        <v>8</v>
      </c>
      <c r="B576">
        <v>-91.165000000000006</v>
      </c>
      <c r="C576">
        <v>521</v>
      </c>
      <c r="D576">
        <v>110000</v>
      </c>
      <c r="E576">
        <v>63</v>
      </c>
      <c r="F576" s="10">
        <v>55.936689006716222</v>
      </c>
    </row>
    <row r="577" spans="1:6">
      <c r="A577">
        <v>9</v>
      </c>
      <c r="B577">
        <v>-91.049000000000007</v>
      </c>
      <c r="C577">
        <v>521</v>
      </c>
      <c r="D577">
        <v>110000</v>
      </c>
      <c r="E577">
        <v>70</v>
      </c>
      <c r="F577" s="10">
        <v>57.690111649125228</v>
      </c>
    </row>
    <row r="578" spans="1:6">
      <c r="A578">
        <v>10</v>
      </c>
      <c r="B578">
        <v>-90.933999999999997</v>
      </c>
      <c r="C578">
        <v>521</v>
      </c>
      <c r="D578">
        <v>110000</v>
      </c>
      <c r="E578">
        <v>66</v>
      </c>
      <c r="F578" s="10">
        <v>62.00695424384417</v>
      </c>
    </row>
    <row r="579" spans="1:6">
      <c r="A579">
        <v>11</v>
      </c>
      <c r="B579">
        <v>-90.823999999999998</v>
      </c>
      <c r="C579">
        <v>521</v>
      </c>
      <c r="D579">
        <v>110000</v>
      </c>
      <c r="E579">
        <v>91</v>
      </c>
      <c r="F579" s="10">
        <v>71.09279147814928</v>
      </c>
    </row>
    <row r="580" spans="1:6">
      <c r="A580">
        <v>12</v>
      </c>
      <c r="B580">
        <v>-90.709000000000003</v>
      </c>
      <c r="C580">
        <v>521</v>
      </c>
      <c r="D580">
        <v>110000</v>
      </c>
      <c r="E580">
        <v>76</v>
      </c>
      <c r="F580" s="10">
        <v>89.068658460356346</v>
      </c>
    </row>
    <row r="581" spans="1:6">
      <c r="A581">
        <v>13</v>
      </c>
      <c r="B581">
        <v>-90.594999999999999</v>
      </c>
      <c r="C581">
        <v>521</v>
      </c>
      <c r="D581">
        <v>110000</v>
      </c>
      <c r="E581">
        <v>104</v>
      </c>
      <c r="F581" s="10">
        <v>117.31359750150735</v>
      </c>
    </row>
    <row r="582" spans="1:6">
      <c r="A582">
        <v>14</v>
      </c>
      <c r="B582">
        <v>-90.486999999999995</v>
      </c>
      <c r="C582">
        <v>521</v>
      </c>
      <c r="D582">
        <v>110000</v>
      </c>
      <c r="E582">
        <v>167</v>
      </c>
      <c r="F582" s="10">
        <v>151.29056655845562</v>
      </c>
    </row>
    <row r="583" spans="1:6">
      <c r="A583">
        <v>15</v>
      </c>
      <c r="B583">
        <v>-90.372</v>
      </c>
      <c r="C583">
        <v>521</v>
      </c>
      <c r="D583">
        <v>110000</v>
      </c>
      <c r="E583">
        <v>188</v>
      </c>
      <c r="F583" s="10">
        <v>186.6771320883835</v>
      </c>
    </row>
    <row r="584" spans="1:6">
      <c r="A584">
        <v>16</v>
      </c>
      <c r="B584">
        <v>-90.256</v>
      </c>
      <c r="C584">
        <v>521</v>
      </c>
      <c r="D584">
        <v>110000</v>
      </c>
      <c r="E584">
        <v>201</v>
      </c>
      <c r="F584" s="10">
        <v>209.03515026176129</v>
      </c>
    </row>
    <row r="585" spans="1:6">
      <c r="A585">
        <v>17</v>
      </c>
      <c r="B585">
        <v>-90.14</v>
      </c>
      <c r="C585">
        <v>521</v>
      </c>
      <c r="D585">
        <v>110000</v>
      </c>
      <c r="E585">
        <v>229</v>
      </c>
      <c r="F585" s="10">
        <v>208.57119075450566</v>
      </c>
    </row>
    <row r="586" spans="1:6">
      <c r="A586">
        <v>18</v>
      </c>
      <c r="B586">
        <v>-90.025000000000006</v>
      </c>
      <c r="C586">
        <v>521</v>
      </c>
      <c r="D586">
        <v>110000</v>
      </c>
      <c r="E586">
        <v>195</v>
      </c>
      <c r="F586" s="10">
        <v>185.90490892437384</v>
      </c>
    </row>
    <row r="587" spans="1:6">
      <c r="A587">
        <v>19</v>
      </c>
      <c r="B587">
        <v>-89.918999999999997</v>
      </c>
      <c r="C587">
        <v>521</v>
      </c>
      <c r="D587">
        <v>110000</v>
      </c>
      <c r="E587">
        <v>128</v>
      </c>
      <c r="F587" s="10">
        <v>153.68339517933023</v>
      </c>
    </row>
    <row r="588" spans="1:6">
      <c r="A588">
        <v>20</v>
      </c>
      <c r="B588">
        <v>-89.805999999999997</v>
      </c>
      <c r="C588">
        <v>521</v>
      </c>
      <c r="D588">
        <v>110000</v>
      </c>
      <c r="E588">
        <v>128</v>
      </c>
      <c r="F588" s="10">
        <v>118.76636349787699</v>
      </c>
    </row>
    <row r="589" spans="1:6">
      <c r="A589">
        <v>21</v>
      </c>
      <c r="B589">
        <v>-89.691000000000003</v>
      </c>
      <c r="C589">
        <v>521</v>
      </c>
      <c r="D589">
        <v>110000</v>
      </c>
      <c r="E589">
        <v>85</v>
      </c>
      <c r="F589" s="10">
        <v>91.146633144960248</v>
      </c>
    </row>
    <row r="590" spans="1:6">
      <c r="A590">
        <v>22</v>
      </c>
      <c r="B590">
        <v>-89.576999999999998</v>
      </c>
      <c r="C590">
        <v>521</v>
      </c>
      <c r="D590">
        <v>110000</v>
      </c>
      <c r="E590">
        <v>91</v>
      </c>
      <c r="F590" s="10">
        <v>74.187928588523974</v>
      </c>
    </row>
    <row r="591" spans="1:6">
      <c r="A591">
        <v>23</v>
      </c>
      <c r="B591">
        <v>-89.457999999999998</v>
      </c>
      <c r="C591">
        <v>521</v>
      </c>
      <c r="D591">
        <v>110000</v>
      </c>
      <c r="E591">
        <v>68</v>
      </c>
      <c r="F591" s="10">
        <v>65.397764478859742</v>
      </c>
    </row>
    <row r="592" spans="1:6">
      <c r="A592">
        <v>24</v>
      </c>
      <c r="B592">
        <v>-89.341999999999999</v>
      </c>
      <c r="C592">
        <v>521</v>
      </c>
      <c r="D592">
        <v>110000</v>
      </c>
      <c r="E592">
        <v>77</v>
      </c>
      <c r="F592" s="10">
        <v>62.040914210193826</v>
      </c>
    </row>
    <row r="593" spans="1:6">
      <c r="A593">
        <v>25</v>
      </c>
      <c r="B593">
        <v>-89.234999999999999</v>
      </c>
      <c r="C593">
        <v>521</v>
      </c>
      <c r="D593">
        <v>110000</v>
      </c>
      <c r="E593">
        <v>56</v>
      </c>
      <c r="F593" s="10">
        <v>61.105289951422122</v>
      </c>
    </row>
    <row r="594" spans="1:6">
      <c r="A594">
        <v>26</v>
      </c>
      <c r="B594">
        <v>-89.13</v>
      </c>
      <c r="C594">
        <v>521</v>
      </c>
      <c r="D594">
        <v>110000</v>
      </c>
      <c r="E594">
        <v>64</v>
      </c>
      <c r="F594" s="10">
        <v>60.994662638291572</v>
      </c>
    </row>
    <row r="595" spans="1:6">
      <c r="A595">
        <v>27</v>
      </c>
      <c r="B595">
        <v>-89.016000000000005</v>
      </c>
      <c r="C595">
        <v>521</v>
      </c>
      <c r="D595">
        <v>110000</v>
      </c>
      <c r="E595">
        <v>66</v>
      </c>
      <c r="F595" s="10">
        <v>61.184117071843438</v>
      </c>
    </row>
    <row r="596" spans="1:6">
      <c r="A596">
        <v>28</v>
      </c>
      <c r="B596">
        <v>-88.896000000000001</v>
      </c>
      <c r="C596">
        <v>521</v>
      </c>
      <c r="D596">
        <v>110000</v>
      </c>
      <c r="E596">
        <v>47</v>
      </c>
      <c r="F596" s="10">
        <v>61.480638440095078</v>
      </c>
    </row>
    <row r="597" spans="1:6">
      <c r="A597">
        <v>29</v>
      </c>
      <c r="B597">
        <v>-88.790999999999997</v>
      </c>
      <c r="C597">
        <v>521</v>
      </c>
      <c r="D597">
        <v>110000</v>
      </c>
      <c r="E597">
        <v>67</v>
      </c>
      <c r="F597" s="10">
        <v>61.75877932931693</v>
      </c>
    </row>
    <row r="598" spans="1:6">
      <c r="A598">
        <v>30</v>
      </c>
      <c r="B598">
        <v>-88.671999999999997</v>
      </c>
      <c r="C598">
        <v>521</v>
      </c>
      <c r="D598">
        <v>110000</v>
      </c>
      <c r="E598">
        <v>64</v>
      </c>
      <c r="F598" s="10">
        <v>62.077984372208967</v>
      </c>
    </row>
    <row r="599" spans="1:6">
      <c r="A599">
        <v>31</v>
      </c>
      <c r="B599">
        <v>-88.56</v>
      </c>
      <c r="C599">
        <v>521</v>
      </c>
      <c r="D599">
        <v>110000</v>
      </c>
      <c r="E599">
        <v>49</v>
      </c>
      <c r="F599" s="10">
        <v>62.379073044996446</v>
      </c>
    </row>
    <row r="600" spans="1:6">
      <c r="A600">
        <v>32</v>
      </c>
      <c r="B600">
        <v>-88.451999999999998</v>
      </c>
      <c r="C600">
        <v>521</v>
      </c>
      <c r="D600">
        <v>110000</v>
      </c>
      <c r="E600">
        <v>70</v>
      </c>
      <c r="F600" s="10">
        <v>62.669491082918441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36</v>
      </c>
    </row>
    <row r="606" spans="1:6">
      <c r="A606" t="s">
        <v>2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37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72</v>
      </c>
      <c r="B618" t="s">
        <v>51</v>
      </c>
      <c r="C618" t="s">
        <v>54</v>
      </c>
      <c r="D618" t="s">
        <v>71</v>
      </c>
      <c r="E618" t="s">
        <v>70</v>
      </c>
      <c r="F618" t="s">
        <v>114</v>
      </c>
    </row>
    <row r="619" spans="1:10">
      <c r="A619">
        <v>1</v>
      </c>
      <c r="B619">
        <v>-91.947999999999993</v>
      </c>
      <c r="C619">
        <v>524</v>
      </c>
      <c r="D619">
        <v>110000</v>
      </c>
      <c r="E619">
        <v>32</v>
      </c>
      <c r="F619" s="10">
        <v>43.080222219412001</v>
      </c>
      <c r="J619" t="s">
        <v>137</v>
      </c>
    </row>
    <row r="620" spans="1:10">
      <c r="A620">
        <v>2</v>
      </c>
      <c r="B620">
        <v>-91.838999999999999</v>
      </c>
      <c r="C620">
        <v>524</v>
      </c>
      <c r="D620">
        <v>110000</v>
      </c>
      <c r="E620">
        <v>45</v>
      </c>
      <c r="F620" s="10">
        <v>43.686360549052402</v>
      </c>
    </row>
    <row r="621" spans="1:10">
      <c r="A621">
        <v>3</v>
      </c>
      <c r="B621">
        <v>-91.724000000000004</v>
      </c>
      <c r="C621">
        <v>524</v>
      </c>
      <c r="D621">
        <v>110000</v>
      </c>
      <c r="E621">
        <v>34</v>
      </c>
      <c r="F621" s="10">
        <v>44.3418971080904</v>
      </c>
    </row>
    <row r="622" spans="1:10">
      <c r="A622">
        <v>4</v>
      </c>
      <c r="B622">
        <v>-91.611999999999995</v>
      </c>
      <c r="C622">
        <v>524</v>
      </c>
      <c r="D622">
        <v>110000</v>
      </c>
      <c r="E622">
        <v>44</v>
      </c>
      <c r="F622" s="10">
        <v>45.032789130473937</v>
      </c>
    </row>
    <row r="623" spans="1:10">
      <c r="A623">
        <v>5</v>
      </c>
      <c r="B623">
        <v>-91.5</v>
      </c>
      <c r="C623">
        <v>524</v>
      </c>
      <c r="D623">
        <v>110000</v>
      </c>
      <c r="E623">
        <v>70</v>
      </c>
      <c r="F623" s="10">
        <v>45.877379801022776</v>
      </c>
    </row>
    <row r="624" spans="1:10">
      <c r="A624">
        <v>6</v>
      </c>
      <c r="B624">
        <v>-91.394000000000005</v>
      </c>
      <c r="C624">
        <v>524</v>
      </c>
      <c r="D624">
        <v>110000</v>
      </c>
      <c r="E624">
        <v>53</v>
      </c>
      <c r="F624" s="10">
        <v>47.040382915482844</v>
      </c>
    </row>
    <row r="625" spans="1:6">
      <c r="A625">
        <v>7</v>
      </c>
      <c r="B625">
        <v>-91.281000000000006</v>
      </c>
      <c r="C625">
        <v>524</v>
      </c>
      <c r="D625">
        <v>110000</v>
      </c>
      <c r="E625">
        <v>49</v>
      </c>
      <c r="F625" s="10">
        <v>49.175758038752363</v>
      </c>
    </row>
    <row r="626" spans="1:6">
      <c r="A626">
        <v>8</v>
      </c>
      <c r="B626">
        <v>-91.165000000000006</v>
      </c>
      <c r="C626">
        <v>524</v>
      </c>
      <c r="D626">
        <v>110000</v>
      </c>
      <c r="E626">
        <v>67</v>
      </c>
      <c r="F626" s="10">
        <v>53.338320415345066</v>
      </c>
    </row>
    <row r="627" spans="1:6">
      <c r="A627">
        <v>9</v>
      </c>
      <c r="B627">
        <v>-91.049000000000007</v>
      </c>
      <c r="C627">
        <v>524</v>
      </c>
      <c r="D627">
        <v>110000</v>
      </c>
      <c r="E627">
        <v>75</v>
      </c>
      <c r="F627" s="10">
        <v>61.114326689034179</v>
      </c>
    </row>
    <row r="628" spans="1:6">
      <c r="A628">
        <v>10</v>
      </c>
      <c r="B628">
        <v>-90.933999999999997</v>
      </c>
      <c r="C628">
        <v>524</v>
      </c>
      <c r="D628">
        <v>110000</v>
      </c>
      <c r="E628">
        <v>83</v>
      </c>
      <c r="F628" s="10">
        <v>74.327877291048168</v>
      </c>
    </row>
    <row r="629" spans="1:6">
      <c r="A629">
        <v>11</v>
      </c>
      <c r="B629">
        <v>-90.823999999999998</v>
      </c>
      <c r="C629">
        <v>524</v>
      </c>
      <c r="D629">
        <v>110000</v>
      </c>
      <c r="E629">
        <v>100</v>
      </c>
      <c r="F629" s="10">
        <v>93.473026910109084</v>
      </c>
    </row>
    <row r="630" spans="1:6">
      <c r="A630">
        <v>12</v>
      </c>
      <c r="B630">
        <v>-90.709000000000003</v>
      </c>
      <c r="C630">
        <v>524</v>
      </c>
      <c r="D630">
        <v>110000</v>
      </c>
      <c r="E630">
        <v>106</v>
      </c>
      <c r="F630" s="10">
        <v>120.14241789465996</v>
      </c>
    </row>
    <row r="631" spans="1:6">
      <c r="A631">
        <v>13</v>
      </c>
      <c r="B631">
        <v>-90.594999999999999</v>
      </c>
      <c r="C631">
        <v>524</v>
      </c>
      <c r="D631">
        <v>110000</v>
      </c>
      <c r="E631">
        <v>130</v>
      </c>
      <c r="F631" s="10">
        <v>150.48604573287207</v>
      </c>
    </row>
    <row r="632" spans="1:6">
      <c r="A632">
        <v>14</v>
      </c>
      <c r="B632">
        <v>-90.486999999999995</v>
      </c>
      <c r="C632">
        <v>524</v>
      </c>
      <c r="D632">
        <v>110000</v>
      </c>
      <c r="E632">
        <v>180</v>
      </c>
      <c r="F632" s="10">
        <v>177.76729948108851</v>
      </c>
    </row>
    <row r="633" spans="1:6">
      <c r="A633">
        <v>15</v>
      </c>
      <c r="B633">
        <v>-90.372</v>
      </c>
      <c r="C633">
        <v>524</v>
      </c>
      <c r="D633">
        <v>110000</v>
      </c>
      <c r="E633">
        <v>217</v>
      </c>
      <c r="F633" s="10">
        <v>198.53940026952478</v>
      </c>
    </row>
    <row r="634" spans="1:6">
      <c r="A634">
        <v>16</v>
      </c>
      <c r="B634">
        <v>-90.256</v>
      </c>
      <c r="C634">
        <v>524</v>
      </c>
      <c r="D634">
        <v>110000</v>
      </c>
      <c r="E634">
        <v>196</v>
      </c>
      <c r="F634" s="10">
        <v>205.13362417827926</v>
      </c>
    </row>
    <row r="635" spans="1:6">
      <c r="A635">
        <v>17</v>
      </c>
      <c r="B635">
        <v>-90.14</v>
      </c>
      <c r="C635">
        <v>524</v>
      </c>
      <c r="D635">
        <v>110000</v>
      </c>
      <c r="E635">
        <v>210</v>
      </c>
      <c r="F635" s="10">
        <v>195.47688471865922</v>
      </c>
    </row>
    <row r="636" spans="1:6">
      <c r="A636">
        <v>18</v>
      </c>
      <c r="B636">
        <v>-90.025000000000006</v>
      </c>
      <c r="C636">
        <v>524</v>
      </c>
      <c r="D636">
        <v>110000</v>
      </c>
      <c r="E636">
        <v>184</v>
      </c>
      <c r="F636" s="10">
        <v>172.96422617026269</v>
      </c>
    </row>
    <row r="637" spans="1:6">
      <c r="A637">
        <v>19</v>
      </c>
      <c r="B637">
        <v>-89.918999999999997</v>
      </c>
      <c r="C637">
        <v>524</v>
      </c>
      <c r="D637">
        <v>110000</v>
      </c>
      <c r="E637">
        <v>145</v>
      </c>
      <c r="F637" s="10">
        <v>146.34515919230327</v>
      </c>
    </row>
    <row r="638" spans="1:6">
      <c r="A638">
        <v>20</v>
      </c>
      <c r="B638">
        <v>-89.805999999999997</v>
      </c>
      <c r="C638">
        <v>524</v>
      </c>
      <c r="D638">
        <v>110000</v>
      </c>
      <c r="E638">
        <v>107</v>
      </c>
      <c r="F638" s="10">
        <v>118.06655947820451</v>
      </c>
    </row>
    <row r="639" spans="1:6">
      <c r="A639">
        <v>21</v>
      </c>
      <c r="B639">
        <v>-89.691000000000003</v>
      </c>
      <c r="C639">
        <v>524</v>
      </c>
      <c r="D639">
        <v>110000</v>
      </c>
      <c r="E639">
        <v>93</v>
      </c>
      <c r="F639" s="10">
        <v>94.222160190208967</v>
      </c>
    </row>
    <row r="640" spans="1:6">
      <c r="A640">
        <v>22</v>
      </c>
      <c r="B640">
        <v>-89.576999999999998</v>
      </c>
      <c r="C640">
        <v>524</v>
      </c>
      <c r="D640">
        <v>110000</v>
      </c>
      <c r="E640">
        <v>78</v>
      </c>
      <c r="F640" s="10">
        <v>77.556521264339096</v>
      </c>
    </row>
    <row r="641" spans="1:6">
      <c r="A641">
        <v>23</v>
      </c>
      <c r="B641">
        <v>-89.457999999999998</v>
      </c>
      <c r="C641">
        <v>524</v>
      </c>
      <c r="D641">
        <v>110000</v>
      </c>
      <c r="E641">
        <v>66</v>
      </c>
      <c r="F641" s="10">
        <v>67.110942033424351</v>
      </c>
    </row>
    <row r="642" spans="1:6">
      <c r="A642">
        <v>24</v>
      </c>
      <c r="B642">
        <v>-89.341999999999999</v>
      </c>
      <c r="C642">
        <v>524</v>
      </c>
      <c r="D642">
        <v>110000</v>
      </c>
      <c r="E642">
        <v>60</v>
      </c>
      <c r="F642" s="10">
        <v>61.966970607486765</v>
      </c>
    </row>
    <row r="643" spans="1:6">
      <c r="A643">
        <v>25</v>
      </c>
      <c r="B643">
        <v>-89.234999999999999</v>
      </c>
      <c r="C643">
        <v>524</v>
      </c>
      <c r="D643">
        <v>110000</v>
      </c>
      <c r="E643">
        <v>58</v>
      </c>
      <c r="F643" s="10">
        <v>59.953630159522369</v>
      </c>
    </row>
    <row r="644" spans="1:6">
      <c r="A644">
        <v>26</v>
      </c>
      <c r="B644">
        <v>-89.13</v>
      </c>
      <c r="C644">
        <v>524</v>
      </c>
      <c r="D644">
        <v>110000</v>
      </c>
      <c r="E644">
        <v>54</v>
      </c>
      <c r="F644" s="10">
        <v>59.368688631616827</v>
      </c>
    </row>
    <row r="645" spans="1:6">
      <c r="A645">
        <v>27</v>
      </c>
      <c r="B645">
        <v>-89.016000000000005</v>
      </c>
      <c r="C645">
        <v>524</v>
      </c>
      <c r="D645">
        <v>110000</v>
      </c>
      <c r="E645">
        <v>52</v>
      </c>
      <c r="F645" s="10">
        <v>59.489089996622148</v>
      </c>
    </row>
    <row r="646" spans="1:6">
      <c r="A646">
        <v>28</v>
      </c>
      <c r="B646">
        <v>-88.896000000000001</v>
      </c>
      <c r="C646">
        <v>524</v>
      </c>
      <c r="D646">
        <v>110000</v>
      </c>
      <c r="E646">
        <v>60</v>
      </c>
      <c r="F646" s="10">
        <v>59.970649536178776</v>
      </c>
    </row>
    <row r="647" spans="1:6">
      <c r="A647">
        <v>29</v>
      </c>
      <c r="B647">
        <v>-88.790999999999997</v>
      </c>
      <c r="C647">
        <v>524</v>
      </c>
      <c r="D647">
        <v>110000</v>
      </c>
      <c r="E647">
        <v>61</v>
      </c>
      <c r="F647" s="10">
        <v>60.500966488303654</v>
      </c>
    </row>
    <row r="648" spans="1:6">
      <c r="A648">
        <v>30</v>
      </c>
      <c r="B648">
        <v>-88.671999999999997</v>
      </c>
      <c r="C648">
        <v>524</v>
      </c>
      <c r="D648">
        <v>110000</v>
      </c>
      <c r="E648">
        <v>70</v>
      </c>
      <c r="F648" s="10">
        <v>61.141210340104976</v>
      </c>
    </row>
    <row r="649" spans="1:6">
      <c r="A649">
        <v>31</v>
      </c>
      <c r="B649">
        <v>-88.56</v>
      </c>
      <c r="C649">
        <v>524</v>
      </c>
      <c r="D649">
        <v>110000</v>
      </c>
      <c r="E649">
        <v>65</v>
      </c>
      <c r="F649" s="10">
        <v>61.755030826366891</v>
      </c>
    </row>
    <row r="650" spans="1:6">
      <c r="A650">
        <v>32</v>
      </c>
      <c r="B650">
        <v>-88.451999999999998</v>
      </c>
      <c r="C650">
        <v>524</v>
      </c>
      <c r="D650">
        <v>110000</v>
      </c>
      <c r="E650">
        <v>62</v>
      </c>
      <c r="F650" s="10">
        <v>62.349558747052228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38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39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72</v>
      </c>
      <c r="B668" t="s">
        <v>51</v>
      </c>
      <c r="C668" t="s">
        <v>54</v>
      </c>
      <c r="D668" t="s">
        <v>71</v>
      </c>
      <c r="E668" t="s">
        <v>70</v>
      </c>
      <c r="F668" t="s">
        <v>114</v>
      </c>
    </row>
    <row r="669" spans="1:10">
      <c r="A669">
        <v>1</v>
      </c>
      <c r="B669">
        <v>-91.947999999999993</v>
      </c>
      <c r="C669">
        <v>524</v>
      </c>
      <c r="D669">
        <v>110000</v>
      </c>
      <c r="E669">
        <v>41</v>
      </c>
      <c r="F669" s="10">
        <v>39.995922598403425</v>
      </c>
      <c r="J669" t="s">
        <v>138</v>
      </c>
    </row>
    <row r="670" spans="1:10">
      <c r="A670">
        <v>2</v>
      </c>
      <c r="B670">
        <v>-91.838999999999999</v>
      </c>
      <c r="C670">
        <v>524</v>
      </c>
      <c r="D670">
        <v>110000</v>
      </c>
      <c r="E670">
        <v>28</v>
      </c>
      <c r="F670" s="10">
        <v>40.968333293029403</v>
      </c>
    </row>
    <row r="671" spans="1:10">
      <c r="A671">
        <v>3</v>
      </c>
      <c r="B671">
        <v>-91.724000000000004</v>
      </c>
      <c r="C671">
        <v>524</v>
      </c>
      <c r="D671">
        <v>110000</v>
      </c>
      <c r="E671">
        <v>53</v>
      </c>
      <c r="F671" s="10">
        <v>42.007413986433555</v>
      </c>
    </row>
    <row r="672" spans="1:10">
      <c r="A672">
        <v>4</v>
      </c>
      <c r="B672">
        <v>-91.611999999999995</v>
      </c>
      <c r="C672">
        <v>524</v>
      </c>
      <c r="D672">
        <v>110000</v>
      </c>
      <c r="E672">
        <v>28</v>
      </c>
      <c r="F672" s="10">
        <v>43.063288305025466</v>
      </c>
    </row>
    <row r="673" spans="1:6">
      <c r="A673">
        <v>5</v>
      </c>
      <c r="B673">
        <v>-91.5</v>
      </c>
      <c r="C673">
        <v>524</v>
      </c>
      <c r="D673">
        <v>110000</v>
      </c>
      <c r="E673">
        <v>49</v>
      </c>
      <c r="F673" s="10">
        <v>44.250435308703466</v>
      </c>
    </row>
    <row r="674" spans="1:6">
      <c r="A674">
        <v>6</v>
      </c>
      <c r="B674">
        <v>-91.394000000000005</v>
      </c>
      <c r="C674">
        <v>524</v>
      </c>
      <c r="D674">
        <v>110000</v>
      </c>
      <c r="E674">
        <v>63</v>
      </c>
      <c r="F674" s="10">
        <v>45.69068746300222</v>
      </c>
    </row>
    <row r="675" spans="1:6">
      <c r="A675">
        <v>7</v>
      </c>
      <c r="B675">
        <v>-91.281000000000006</v>
      </c>
      <c r="C675">
        <v>524</v>
      </c>
      <c r="D675">
        <v>110000</v>
      </c>
      <c r="E675">
        <v>57</v>
      </c>
      <c r="F675" s="10">
        <v>48.021456418067828</v>
      </c>
    </row>
    <row r="676" spans="1:6">
      <c r="A676">
        <v>8</v>
      </c>
      <c r="B676">
        <v>-91.165000000000006</v>
      </c>
      <c r="C676">
        <v>524</v>
      </c>
      <c r="D676">
        <v>110000</v>
      </c>
      <c r="E676">
        <v>61</v>
      </c>
      <c r="F676" s="10">
        <v>52.199857636156175</v>
      </c>
    </row>
    <row r="677" spans="1:6">
      <c r="A677">
        <v>9</v>
      </c>
      <c r="B677">
        <v>-91.049000000000007</v>
      </c>
      <c r="C677">
        <v>524</v>
      </c>
      <c r="D677">
        <v>110000</v>
      </c>
      <c r="E677">
        <v>73</v>
      </c>
      <c r="F677" s="10">
        <v>59.723107844056223</v>
      </c>
    </row>
    <row r="678" spans="1:6">
      <c r="A678">
        <v>10</v>
      </c>
      <c r="B678">
        <v>-90.933999999999997</v>
      </c>
      <c r="C678">
        <v>524</v>
      </c>
      <c r="D678">
        <v>110000</v>
      </c>
      <c r="E678">
        <v>86</v>
      </c>
      <c r="F678" s="10">
        <v>72.394921985943043</v>
      </c>
    </row>
    <row r="679" spans="1:6">
      <c r="A679">
        <v>11</v>
      </c>
      <c r="B679">
        <v>-90.823999999999998</v>
      </c>
      <c r="C679">
        <v>524</v>
      </c>
      <c r="D679">
        <v>110000</v>
      </c>
      <c r="E679">
        <v>93</v>
      </c>
      <c r="F679" s="10">
        <v>90.842705531653152</v>
      </c>
    </row>
    <row r="680" spans="1:6">
      <c r="A680">
        <v>12</v>
      </c>
      <c r="B680">
        <v>-90.709000000000003</v>
      </c>
      <c r="C680">
        <v>524</v>
      </c>
      <c r="D680">
        <v>110000</v>
      </c>
      <c r="E680">
        <v>113</v>
      </c>
      <c r="F680" s="10">
        <v>116.84935854120269</v>
      </c>
    </row>
    <row r="681" spans="1:6">
      <c r="A681">
        <v>13</v>
      </c>
      <c r="B681">
        <v>-90.594999999999999</v>
      </c>
      <c r="C681">
        <v>524</v>
      </c>
      <c r="D681">
        <v>110000</v>
      </c>
      <c r="E681">
        <v>123</v>
      </c>
      <c r="F681" s="10">
        <v>146.962965933204</v>
      </c>
    </row>
    <row r="682" spans="1:6">
      <c r="A682">
        <v>14</v>
      </c>
      <c r="B682">
        <v>-90.486999999999995</v>
      </c>
      <c r="C682">
        <v>524</v>
      </c>
      <c r="D682">
        <v>110000</v>
      </c>
      <c r="E682">
        <v>157</v>
      </c>
      <c r="F682" s="10">
        <v>174.70406209020626</v>
      </c>
    </row>
    <row r="683" spans="1:6">
      <c r="A683">
        <v>15</v>
      </c>
      <c r="B683">
        <v>-90.372</v>
      </c>
      <c r="C683">
        <v>524</v>
      </c>
      <c r="D683">
        <v>110000</v>
      </c>
      <c r="E683">
        <v>228</v>
      </c>
      <c r="F683" s="10">
        <v>196.77320699718189</v>
      </c>
    </row>
    <row r="684" spans="1:6">
      <c r="A684">
        <v>16</v>
      </c>
      <c r="B684">
        <v>-90.256</v>
      </c>
      <c r="C684">
        <v>524</v>
      </c>
      <c r="D684">
        <v>110000</v>
      </c>
      <c r="E684">
        <v>210</v>
      </c>
      <c r="F684" s="10">
        <v>205.2828946236358</v>
      </c>
    </row>
    <row r="685" spans="1:6">
      <c r="A685">
        <v>17</v>
      </c>
      <c r="B685">
        <v>-90.14</v>
      </c>
      <c r="C685">
        <v>524</v>
      </c>
      <c r="D685">
        <v>110000</v>
      </c>
      <c r="E685">
        <v>207</v>
      </c>
      <c r="F685" s="10">
        <v>197.67223642499897</v>
      </c>
    </row>
    <row r="686" spans="1:6">
      <c r="A686">
        <v>18</v>
      </c>
      <c r="B686">
        <v>-90.025000000000006</v>
      </c>
      <c r="C686">
        <v>524</v>
      </c>
      <c r="D686">
        <v>110000</v>
      </c>
      <c r="E686">
        <v>194</v>
      </c>
      <c r="F686" s="10">
        <v>176.84334503240831</v>
      </c>
    </row>
    <row r="687" spans="1:6">
      <c r="A687">
        <v>19</v>
      </c>
      <c r="B687">
        <v>-89.918999999999997</v>
      </c>
      <c r="C687">
        <v>524</v>
      </c>
      <c r="D687">
        <v>110000</v>
      </c>
      <c r="E687">
        <v>145</v>
      </c>
      <c r="F687" s="10">
        <v>151.24905707393512</v>
      </c>
    </row>
    <row r="688" spans="1:6">
      <c r="A688">
        <v>20</v>
      </c>
      <c r="B688">
        <v>-89.805999999999997</v>
      </c>
      <c r="C688">
        <v>524</v>
      </c>
      <c r="D688">
        <v>110000</v>
      </c>
      <c r="E688">
        <v>110</v>
      </c>
      <c r="F688" s="10">
        <v>123.52133506352995</v>
      </c>
    </row>
    <row r="689" spans="1:6">
      <c r="A689">
        <v>21</v>
      </c>
      <c r="B689">
        <v>-89.691000000000003</v>
      </c>
      <c r="C689">
        <v>524</v>
      </c>
      <c r="D689">
        <v>110000</v>
      </c>
      <c r="E689">
        <v>87</v>
      </c>
      <c r="F689" s="10">
        <v>99.858968580254</v>
      </c>
    </row>
    <row r="690" spans="1:6">
      <c r="A690">
        <v>22</v>
      </c>
      <c r="B690">
        <v>-89.576999999999998</v>
      </c>
      <c r="C690">
        <v>524</v>
      </c>
      <c r="D690">
        <v>110000</v>
      </c>
      <c r="E690">
        <v>107</v>
      </c>
      <c r="F690" s="10">
        <v>83.233092617475251</v>
      </c>
    </row>
    <row r="691" spans="1:6">
      <c r="A691">
        <v>23</v>
      </c>
      <c r="B691">
        <v>-89.457999999999998</v>
      </c>
      <c r="C691">
        <v>524</v>
      </c>
      <c r="D691">
        <v>110000</v>
      </c>
      <c r="E691">
        <v>70</v>
      </c>
      <c r="F691" s="10">
        <v>72.859050563121727</v>
      </c>
    </row>
    <row r="692" spans="1:6">
      <c r="A692">
        <v>24</v>
      </c>
      <c r="B692">
        <v>-89.341999999999999</v>
      </c>
      <c r="C692">
        <v>524</v>
      </c>
      <c r="D692">
        <v>110000</v>
      </c>
      <c r="E692">
        <v>64</v>
      </c>
      <c r="F692" s="10">
        <v>67.885481890663897</v>
      </c>
    </row>
    <row r="693" spans="1:6">
      <c r="A693">
        <v>25</v>
      </c>
      <c r="B693">
        <v>-89.234999999999999</v>
      </c>
      <c r="C693">
        <v>524</v>
      </c>
      <c r="D693">
        <v>110000</v>
      </c>
      <c r="E693">
        <v>63</v>
      </c>
      <c r="F693" s="10">
        <v>66.115413621086816</v>
      </c>
    </row>
    <row r="694" spans="1:6">
      <c r="A694">
        <v>26</v>
      </c>
      <c r="B694">
        <v>-89.13</v>
      </c>
      <c r="C694">
        <v>524</v>
      </c>
      <c r="D694">
        <v>110000</v>
      </c>
      <c r="E694">
        <v>76</v>
      </c>
      <c r="F694" s="10">
        <v>65.8253182936743</v>
      </c>
    </row>
    <row r="695" spans="1:6">
      <c r="A695">
        <v>27</v>
      </c>
      <c r="B695">
        <v>-89.016000000000005</v>
      </c>
      <c r="C695">
        <v>524</v>
      </c>
      <c r="D695">
        <v>110000</v>
      </c>
      <c r="E695">
        <v>76</v>
      </c>
      <c r="F695" s="10">
        <v>66.301667179031199</v>
      </c>
    </row>
    <row r="696" spans="1:6">
      <c r="A696">
        <v>28</v>
      </c>
      <c r="B696">
        <v>-88.896000000000001</v>
      </c>
      <c r="C696">
        <v>524</v>
      </c>
      <c r="D696">
        <v>110000</v>
      </c>
      <c r="E696">
        <v>61</v>
      </c>
      <c r="F696" s="10">
        <v>67.176856731158196</v>
      </c>
    </row>
    <row r="697" spans="1:6">
      <c r="A697">
        <v>29</v>
      </c>
      <c r="B697">
        <v>-88.790999999999997</v>
      </c>
      <c r="C697">
        <v>524</v>
      </c>
      <c r="D697">
        <v>110000</v>
      </c>
      <c r="E697">
        <v>70</v>
      </c>
      <c r="F697" s="10">
        <v>68.057965406588522</v>
      </c>
    </row>
    <row r="698" spans="1:6">
      <c r="A698">
        <v>30</v>
      </c>
      <c r="B698">
        <v>-88.671999999999997</v>
      </c>
      <c r="C698">
        <v>524</v>
      </c>
      <c r="D698">
        <v>110000</v>
      </c>
      <c r="E698">
        <v>63</v>
      </c>
      <c r="F698" s="10">
        <v>69.098222076279583</v>
      </c>
    </row>
    <row r="699" spans="1:6">
      <c r="A699">
        <v>31</v>
      </c>
      <c r="B699">
        <v>-88.56</v>
      </c>
      <c r="C699">
        <v>524</v>
      </c>
      <c r="D699">
        <v>110000</v>
      </c>
      <c r="E699">
        <v>59</v>
      </c>
      <c r="F699" s="10">
        <v>70.089259542346241</v>
      </c>
    </row>
    <row r="700" spans="1:6">
      <c r="A700">
        <v>32</v>
      </c>
      <c r="B700">
        <v>-88.451999999999998</v>
      </c>
      <c r="C700">
        <v>524</v>
      </c>
      <c r="D700">
        <v>110000</v>
      </c>
      <c r="E700">
        <v>79</v>
      </c>
      <c r="F700" s="10">
        <v>71.047709859628611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40</v>
      </c>
    </row>
    <row r="706" spans="1:10">
      <c r="A706" t="s">
        <v>17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41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72</v>
      </c>
      <c r="B718" t="s">
        <v>51</v>
      </c>
      <c r="C718" t="s">
        <v>54</v>
      </c>
      <c r="D718" t="s">
        <v>71</v>
      </c>
      <c r="E718" t="s">
        <v>70</v>
      </c>
      <c r="F718" t="s">
        <v>114</v>
      </c>
    </row>
    <row r="719" spans="1:10">
      <c r="A719">
        <v>1</v>
      </c>
      <c r="B719">
        <v>-91.947999999999993</v>
      </c>
      <c r="C719">
        <v>1040</v>
      </c>
      <c r="D719">
        <v>220000</v>
      </c>
      <c r="E719">
        <v>78</v>
      </c>
      <c r="F719" s="10">
        <v>91.143037018599756</v>
      </c>
      <c r="J719" t="s">
        <v>139</v>
      </c>
    </row>
    <row r="720" spans="1:10">
      <c r="A720">
        <v>2</v>
      </c>
      <c r="B720">
        <v>-91.838999999999999</v>
      </c>
      <c r="C720">
        <v>1040</v>
      </c>
      <c r="D720">
        <v>220000</v>
      </c>
      <c r="E720">
        <v>80</v>
      </c>
      <c r="F720" s="10">
        <v>92.540351599170805</v>
      </c>
    </row>
    <row r="721" spans="1:6">
      <c r="A721">
        <v>3</v>
      </c>
      <c r="B721">
        <v>-91.724000000000004</v>
      </c>
      <c r="C721">
        <v>1040</v>
      </c>
      <c r="D721">
        <v>220000</v>
      </c>
      <c r="E721">
        <v>100</v>
      </c>
      <c r="F721" s="10">
        <v>94.262288027408204</v>
      </c>
    </row>
    <row r="722" spans="1:6">
      <c r="A722">
        <v>4</v>
      </c>
      <c r="B722">
        <v>-91.611999999999995</v>
      </c>
      <c r="C722">
        <v>1040</v>
      </c>
      <c r="D722">
        <v>220000</v>
      </c>
      <c r="E722">
        <v>104</v>
      </c>
      <c r="F722" s="10">
        <v>96.381259740180539</v>
      </c>
    </row>
    <row r="723" spans="1:6">
      <c r="A723">
        <v>5</v>
      </c>
      <c r="B723">
        <v>-91.5</v>
      </c>
      <c r="C723">
        <v>1040</v>
      </c>
      <c r="D723">
        <v>220000</v>
      </c>
      <c r="E723">
        <v>111</v>
      </c>
      <c r="F723" s="10">
        <v>99.244934014781379</v>
      </c>
    </row>
    <row r="724" spans="1:6">
      <c r="A724">
        <v>6</v>
      </c>
      <c r="B724">
        <v>-91.394000000000005</v>
      </c>
      <c r="C724">
        <v>1040</v>
      </c>
      <c r="D724">
        <v>220000</v>
      </c>
      <c r="E724">
        <v>120</v>
      </c>
      <c r="F724" s="10">
        <v>103.0410740100005</v>
      </c>
    </row>
    <row r="725" spans="1:6">
      <c r="A725">
        <v>7</v>
      </c>
      <c r="B725">
        <v>-91.281000000000006</v>
      </c>
      <c r="C725">
        <v>1040</v>
      </c>
      <c r="D725">
        <v>220000</v>
      </c>
      <c r="E725">
        <v>111</v>
      </c>
      <c r="F725" s="10">
        <v>108.81816749091313</v>
      </c>
    </row>
    <row r="726" spans="1:6">
      <c r="A726">
        <v>8</v>
      </c>
      <c r="B726">
        <v>-91.165000000000006</v>
      </c>
      <c r="C726">
        <v>1040</v>
      </c>
      <c r="D726">
        <v>220000</v>
      </c>
      <c r="E726">
        <v>126</v>
      </c>
      <c r="F726" s="10">
        <v>117.3370209879406</v>
      </c>
    </row>
    <row r="727" spans="1:6">
      <c r="A727">
        <v>9</v>
      </c>
      <c r="B727">
        <v>-91.049000000000007</v>
      </c>
      <c r="C727">
        <v>1040</v>
      </c>
      <c r="D727">
        <v>220000</v>
      </c>
      <c r="E727">
        <v>123</v>
      </c>
      <c r="F727" s="10">
        <v>129.25613130053384</v>
      </c>
    </row>
    <row r="728" spans="1:6">
      <c r="A728">
        <v>10</v>
      </c>
      <c r="B728">
        <v>-90.933999999999997</v>
      </c>
      <c r="C728">
        <v>1040</v>
      </c>
      <c r="D728">
        <v>220000</v>
      </c>
      <c r="E728">
        <v>152</v>
      </c>
      <c r="F728" s="10">
        <v>145.03205797766958</v>
      </c>
    </row>
    <row r="729" spans="1:6">
      <c r="A729">
        <v>11</v>
      </c>
      <c r="B729">
        <v>-90.823999999999998</v>
      </c>
      <c r="C729">
        <v>1040</v>
      </c>
      <c r="D729">
        <v>220000</v>
      </c>
      <c r="E729">
        <v>149</v>
      </c>
      <c r="F729" s="10">
        <v>163.98643050102538</v>
      </c>
    </row>
    <row r="730" spans="1:6">
      <c r="A730">
        <v>12</v>
      </c>
      <c r="B730">
        <v>-90.709000000000003</v>
      </c>
      <c r="C730">
        <v>1040</v>
      </c>
      <c r="D730">
        <v>220000</v>
      </c>
      <c r="E730">
        <v>180</v>
      </c>
      <c r="F730" s="10">
        <v>187.39498423293401</v>
      </c>
    </row>
    <row r="731" spans="1:6">
      <c r="A731">
        <v>13</v>
      </c>
      <c r="B731">
        <v>-90.594999999999999</v>
      </c>
      <c r="C731">
        <v>1040</v>
      </c>
      <c r="D731">
        <v>220000</v>
      </c>
      <c r="E731">
        <v>218</v>
      </c>
      <c r="F731" s="10">
        <v>212.98158833711076</v>
      </c>
    </row>
    <row r="732" spans="1:6">
      <c r="A732">
        <v>14</v>
      </c>
      <c r="B732">
        <v>-90.486999999999995</v>
      </c>
      <c r="C732">
        <v>1040</v>
      </c>
      <c r="D732">
        <v>220000</v>
      </c>
      <c r="E732">
        <v>237</v>
      </c>
      <c r="F732" s="10">
        <v>237.55996597394773</v>
      </c>
    </row>
    <row r="733" spans="1:6">
      <c r="A733">
        <v>15</v>
      </c>
      <c r="B733">
        <v>-90.372</v>
      </c>
      <c r="C733">
        <v>1040</v>
      </c>
      <c r="D733">
        <v>220000</v>
      </c>
      <c r="E733">
        <v>288</v>
      </c>
      <c r="F733" s="10">
        <v>261.55042078824795</v>
      </c>
    </row>
    <row r="734" spans="1:6">
      <c r="A734">
        <v>16</v>
      </c>
      <c r="B734">
        <v>-90.256</v>
      </c>
      <c r="C734">
        <v>1040</v>
      </c>
      <c r="D734">
        <v>220000</v>
      </c>
      <c r="E734">
        <v>279</v>
      </c>
      <c r="F734" s="10">
        <v>280.63618157158129</v>
      </c>
    </row>
    <row r="735" spans="1:6">
      <c r="A735">
        <v>17</v>
      </c>
      <c r="B735">
        <v>-90.14</v>
      </c>
      <c r="C735">
        <v>1040</v>
      </c>
      <c r="D735">
        <v>220000</v>
      </c>
      <c r="E735">
        <v>273</v>
      </c>
      <c r="F735" s="10">
        <v>292.08570821621134</v>
      </c>
    </row>
    <row r="736" spans="1:6">
      <c r="A736">
        <v>18</v>
      </c>
      <c r="B736">
        <v>-90.025000000000006</v>
      </c>
      <c r="C736">
        <v>1040</v>
      </c>
      <c r="D736">
        <v>220000</v>
      </c>
      <c r="E736">
        <v>304</v>
      </c>
      <c r="F736" s="10">
        <v>294.39983823052125</v>
      </c>
    </row>
    <row r="737" spans="1:6">
      <c r="A737">
        <v>19</v>
      </c>
      <c r="B737">
        <v>-89.918999999999997</v>
      </c>
      <c r="C737">
        <v>1040</v>
      </c>
      <c r="D737">
        <v>220000</v>
      </c>
      <c r="E737">
        <v>267</v>
      </c>
      <c r="F737" s="10">
        <v>288.39764445791405</v>
      </c>
    </row>
    <row r="738" spans="1:6">
      <c r="A738">
        <v>20</v>
      </c>
      <c r="B738">
        <v>-89.805999999999997</v>
      </c>
      <c r="C738">
        <v>1040</v>
      </c>
      <c r="D738">
        <v>220000</v>
      </c>
      <c r="E738">
        <v>272</v>
      </c>
      <c r="F738" s="10">
        <v>274.43764871859531</v>
      </c>
    </row>
    <row r="739" spans="1:6">
      <c r="A739">
        <v>21</v>
      </c>
      <c r="B739">
        <v>-89.691000000000003</v>
      </c>
      <c r="C739">
        <v>1040</v>
      </c>
      <c r="D739">
        <v>220000</v>
      </c>
      <c r="E739">
        <v>272</v>
      </c>
      <c r="F739" s="10">
        <v>254.33508813941592</v>
      </c>
    </row>
    <row r="740" spans="1:6">
      <c r="A740">
        <v>22</v>
      </c>
      <c r="B740">
        <v>-89.576999999999998</v>
      </c>
      <c r="C740">
        <v>1040</v>
      </c>
      <c r="D740">
        <v>220000</v>
      </c>
      <c r="E740">
        <v>250</v>
      </c>
      <c r="F740" s="10">
        <v>231.25659455367415</v>
      </c>
    </row>
    <row r="741" spans="1:6">
      <c r="A741">
        <v>23</v>
      </c>
      <c r="B741">
        <v>-89.457999999999998</v>
      </c>
      <c r="C741">
        <v>1040</v>
      </c>
      <c r="D741">
        <v>220000</v>
      </c>
      <c r="E741">
        <v>206</v>
      </c>
      <c r="F741" s="10">
        <v>206.76688049137695</v>
      </c>
    </row>
    <row r="742" spans="1:6">
      <c r="A742">
        <v>24</v>
      </c>
      <c r="B742">
        <v>-89.341999999999999</v>
      </c>
      <c r="C742">
        <v>1040</v>
      </c>
      <c r="D742">
        <v>220000</v>
      </c>
      <c r="E742">
        <v>184</v>
      </c>
      <c r="F742" s="10">
        <v>184.88918828985697</v>
      </c>
    </row>
    <row r="743" spans="1:6">
      <c r="A743">
        <v>25</v>
      </c>
      <c r="B743">
        <v>-89.234999999999999</v>
      </c>
      <c r="C743">
        <v>1040</v>
      </c>
      <c r="D743">
        <v>220000</v>
      </c>
      <c r="E743">
        <v>172</v>
      </c>
      <c r="F743" s="10">
        <v>167.80330306182495</v>
      </c>
    </row>
    <row r="744" spans="1:6">
      <c r="A744">
        <v>26</v>
      </c>
      <c r="B744">
        <v>-89.13</v>
      </c>
      <c r="C744">
        <v>1040</v>
      </c>
      <c r="D744">
        <v>220000</v>
      </c>
      <c r="E744">
        <v>136</v>
      </c>
      <c r="F744" s="10">
        <v>154.4693258268538</v>
      </c>
    </row>
    <row r="745" spans="1:6">
      <c r="A745">
        <v>27</v>
      </c>
      <c r="B745">
        <v>-89.016000000000005</v>
      </c>
      <c r="C745">
        <v>1040</v>
      </c>
      <c r="D745">
        <v>220000</v>
      </c>
      <c r="E745">
        <v>157</v>
      </c>
      <c r="F745" s="10">
        <v>143.83034720815016</v>
      </c>
    </row>
    <row r="746" spans="1:6">
      <c r="A746">
        <v>28</v>
      </c>
      <c r="B746">
        <v>-88.896000000000001</v>
      </c>
      <c r="C746">
        <v>1040</v>
      </c>
      <c r="D746">
        <v>220000</v>
      </c>
      <c r="E746">
        <v>119</v>
      </c>
      <c r="F746" s="10">
        <v>136.43643288869555</v>
      </c>
    </row>
    <row r="747" spans="1:6">
      <c r="A747">
        <v>29</v>
      </c>
      <c r="B747">
        <v>-88.790999999999997</v>
      </c>
      <c r="C747">
        <v>1040</v>
      </c>
      <c r="D747">
        <v>220000</v>
      </c>
      <c r="E747">
        <v>129</v>
      </c>
      <c r="F747" s="10">
        <v>132.52810883613256</v>
      </c>
    </row>
    <row r="748" spans="1:6">
      <c r="A748">
        <v>30</v>
      </c>
      <c r="B748">
        <v>-88.671999999999997</v>
      </c>
      <c r="C748">
        <v>1040</v>
      </c>
      <c r="D748">
        <v>220000</v>
      </c>
      <c r="E748">
        <v>126</v>
      </c>
      <c r="F748" s="10">
        <v>130.21415144789617</v>
      </c>
    </row>
    <row r="749" spans="1:6">
      <c r="A749">
        <v>31</v>
      </c>
      <c r="B749">
        <v>-88.56</v>
      </c>
      <c r="C749">
        <v>1040</v>
      </c>
      <c r="D749">
        <v>220000</v>
      </c>
      <c r="E749">
        <v>134</v>
      </c>
      <c r="F749" s="10">
        <v>129.44257031630343</v>
      </c>
    </row>
    <row r="750" spans="1:6">
      <c r="A750">
        <v>32</v>
      </c>
      <c r="B750">
        <v>-88.451999999999998</v>
      </c>
      <c r="C750">
        <v>1040</v>
      </c>
      <c r="D750">
        <v>220000</v>
      </c>
      <c r="E750">
        <v>143</v>
      </c>
      <c r="F750" s="10">
        <v>129.52031700057142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42</v>
      </c>
    </row>
    <row r="756" spans="1:6">
      <c r="A756" t="s">
        <v>24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43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72</v>
      </c>
      <c r="B768" t="s">
        <v>51</v>
      </c>
      <c r="C768" t="s">
        <v>54</v>
      </c>
      <c r="D768" t="s">
        <v>71</v>
      </c>
      <c r="E768" t="s">
        <v>70</v>
      </c>
      <c r="F768" t="s">
        <v>114</v>
      </c>
    </row>
    <row r="769" spans="1:10">
      <c r="A769">
        <v>1</v>
      </c>
      <c r="B769">
        <v>-91.947999999999993</v>
      </c>
      <c r="C769">
        <v>1555</v>
      </c>
      <c r="D769">
        <v>330000</v>
      </c>
      <c r="E769">
        <v>120</v>
      </c>
      <c r="F769" s="10">
        <v>122.60914198439399</v>
      </c>
      <c r="J769" t="s">
        <v>140</v>
      </c>
    </row>
    <row r="770" spans="1:10">
      <c r="A770">
        <v>2</v>
      </c>
      <c r="B770">
        <v>-91.838999999999999</v>
      </c>
      <c r="C770">
        <v>1555</v>
      </c>
      <c r="D770">
        <v>330000</v>
      </c>
      <c r="E770">
        <v>113</v>
      </c>
      <c r="F770" s="10">
        <v>125.16035747025936</v>
      </c>
    </row>
    <row r="771" spans="1:10">
      <c r="A771">
        <v>3</v>
      </c>
      <c r="B771">
        <v>-91.724000000000004</v>
      </c>
      <c r="C771">
        <v>1555</v>
      </c>
      <c r="D771">
        <v>330000</v>
      </c>
      <c r="E771">
        <v>141</v>
      </c>
      <c r="F771" s="10">
        <v>128.08819003267462</v>
      </c>
    </row>
    <row r="772" spans="1:10">
      <c r="A772">
        <v>4</v>
      </c>
      <c r="B772">
        <v>-91.611999999999995</v>
      </c>
      <c r="C772">
        <v>1555</v>
      </c>
      <c r="D772">
        <v>330000</v>
      </c>
      <c r="E772">
        <v>144</v>
      </c>
      <c r="F772" s="10">
        <v>131.35591666657024</v>
      </c>
    </row>
    <row r="773" spans="1:10">
      <c r="A773">
        <v>5</v>
      </c>
      <c r="B773">
        <v>-91.5</v>
      </c>
      <c r="C773">
        <v>1555</v>
      </c>
      <c r="D773">
        <v>330000</v>
      </c>
      <c r="E773">
        <v>128</v>
      </c>
      <c r="F773" s="10">
        <v>135.31657619505123</v>
      </c>
    </row>
    <row r="774" spans="1:10">
      <c r="A774">
        <v>6</v>
      </c>
      <c r="B774">
        <v>-91.394000000000005</v>
      </c>
      <c r="C774">
        <v>1555</v>
      </c>
      <c r="D774">
        <v>330000</v>
      </c>
      <c r="E774">
        <v>143</v>
      </c>
      <c r="F774" s="10">
        <v>140.06357030918136</v>
      </c>
    </row>
    <row r="775" spans="1:10">
      <c r="A775">
        <v>7</v>
      </c>
      <c r="B775">
        <v>-91.281000000000006</v>
      </c>
      <c r="C775">
        <v>1555</v>
      </c>
      <c r="D775">
        <v>330000</v>
      </c>
      <c r="E775">
        <v>159</v>
      </c>
      <c r="F775" s="10">
        <v>146.69605146460768</v>
      </c>
    </row>
    <row r="776" spans="1:10">
      <c r="A776">
        <v>8</v>
      </c>
      <c r="B776">
        <v>-91.165000000000006</v>
      </c>
      <c r="C776">
        <v>1555</v>
      </c>
      <c r="D776">
        <v>330000</v>
      </c>
      <c r="E776">
        <v>147</v>
      </c>
      <c r="F776" s="10">
        <v>155.82682407609522</v>
      </c>
    </row>
    <row r="777" spans="1:10">
      <c r="A777">
        <v>9</v>
      </c>
      <c r="B777">
        <v>-91.049000000000007</v>
      </c>
      <c r="C777">
        <v>1555</v>
      </c>
      <c r="D777">
        <v>330000</v>
      </c>
      <c r="E777">
        <v>163</v>
      </c>
      <c r="F777" s="10">
        <v>167.96662895430046</v>
      </c>
    </row>
    <row r="778" spans="1:10">
      <c r="A778">
        <v>10</v>
      </c>
      <c r="B778">
        <v>-90.933999999999997</v>
      </c>
      <c r="C778">
        <v>1555</v>
      </c>
      <c r="D778">
        <v>330000</v>
      </c>
      <c r="E778">
        <v>177</v>
      </c>
      <c r="F778" s="10">
        <v>183.45199164776224</v>
      </c>
    </row>
    <row r="779" spans="1:10">
      <c r="A779">
        <v>11</v>
      </c>
      <c r="B779">
        <v>-90.823999999999998</v>
      </c>
      <c r="C779">
        <v>1555</v>
      </c>
      <c r="D779">
        <v>330000</v>
      </c>
      <c r="E779">
        <v>203</v>
      </c>
      <c r="F779" s="10">
        <v>201.56860120036959</v>
      </c>
    </row>
    <row r="780" spans="1:10">
      <c r="A780">
        <v>12</v>
      </c>
      <c r="B780">
        <v>-90.709000000000003</v>
      </c>
      <c r="C780">
        <v>1555</v>
      </c>
      <c r="D780">
        <v>330000</v>
      </c>
      <c r="E780">
        <v>225</v>
      </c>
      <c r="F780" s="10">
        <v>223.49593638373437</v>
      </c>
    </row>
    <row r="781" spans="1:10">
      <c r="A781">
        <v>13</v>
      </c>
      <c r="B781">
        <v>-90.594999999999999</v>
      </c>
      <c r="C781">
        <v>1555</v>
      </c>
      <c r="D781">
        <v>330000</v>
      </c>
      <c r="E781">
        <v>264</v>
      </c>
      <c r="F781" s="10">
        <v>247.09081401279113</v>
      </c>
    </row>
    <row r="782" spans="1:10">
      <c r="A782">
        <v>14</v>
      </c>
      <c r="B782">
        <v>-90.486999999999995</v>
      </c>
      <c r="C782">
        <v>1555</v>
      </c>
      <c r="D782">
        <v>330000</v>
      </c>
      <c r="E782">
        <v>279</v>
      </c>
      <c r="F782" s="10">
        <v>269.49798030345255</v>
      </c>
    </row>
    <row r="783" spans="1:10">
      <c r="A783">
        <v>15</v>
      </c>
      <c r="B783">
        <v>-90.372</v>
      </c>
      <c r="C783">
        <v>1555</v>
      </c>
      <c r="D783">
        <v>330000</v>
      </c>
      <c r="E783">
        <v>292</v>
      </c>
      <c r="F783" s="10">
        <v>291.20061766849693</v>
      </c>
    </row>
    <row r="784" spans="1:10">
      <c r="A784">
        <v>16</v>
      </c>
      <c r="B784">
        <v>-90.256</v>
      </c>
      <c r="C784">
        <v>1555</v>
      </c>
      <c r="D784">
        <v>330000</v>
      </c>
      <c r="E784">
        <v>291</v>
      </c>
      <c r="F784" s="10">
        <v>308.42648271464498</v>
      </c>
    </row>
    <row r="785" spans="1:6">
      <c r="A785">
        <v>17</v>
      </c>
      <c r="B785">
        <v>-90.14</v>
      </c>
      <c r="C785">
        <v>1555</v>
      </c>
      <c r="D785">
        <v>330000</v>
      </c>
      <c r="E785">
        <v>313</v>
      </c>
      <c r="F785" s="10">
        <v>318.89818359313563</v>
      </c>
    </row>
    <row r="786" spans="1:6">
      <c r="A786">
        <v>18</v>
      </c>
      <c r="B786">
        <v>-90.025000000000006</v>
      </c>
      <c r="C786">
        <v>1555</v>
      </c>
      <c r="D786">
        <v>330000</v>
      </c>
      <c r="E786">
        <v>316</v>
      </c>
      <c r="F786" s="10">
        <v>321.44251736200471</v>
      </c>
    </row>
    <row r="787" spans="1:6">
      <c r="A787">
        <v>19</v>
      </c>
      <c r="B787">
        <v>-89.918999999999997</v>
      </c>
      <c r="C787">
        <v>1555</v>
      </c>
      <c r="D787">
        <v>330000</v>
      </c>
      <c r="E787">
        <v>299</v>
      </c>
      <c r="F787" s="10">
        <v>316.84284116189212</v>
      </c>
    </row>
    <row r="788" spans="1:6">
      <c r="A788">
        <v>20</v>
      </c>
      <c r="B788">
        <v>-89.805999999999997</v>
      </c>
      <c r="C788">
        <v>1555</v>
      </c>
      <c r="D788">
        <v>330000</v>
      </c>
      <c r="E788">
        <v>316</v>
      </c>
      <c r="F788" s="10">
        <v>305.58562313744557</v>
      </c>
    </row>
    <row r="789" spans="1:6">
      <c r="A789">
        <v>21</v>
      </c>
      <c r="B789">
        <v>-89.691000000000003</v>
      </c>
      <c r="C789">
        <v>1555</v>
      </c>
      <c r="D789">
        <v>330000</v>
      </c>
      <c r="E789">
        <v>324</v>
      </c>
      <c r="F789" s="10">
        <v>289.27581265949959</v>
      </c>
    </row>
    <row r="790" spans="1:6">
      <c r="A790">
        <v>22</v>
      </c>
      <c r="B790">
        <v>-89.576999999999998</v>
      </c>
      <c r="C790">
        <v>1555</v>
      </c>
      <c r="D790">
        <v>330000</v>
      </c>
      <c r="E790">
        <v>281</v>
      </c>
      <c r="F790" s="10">
        <v>270.62457469938283</v>
      </c>
    </row>
    <row r="791" spans="1:6">
      <c r="A791">
        <v>23</v>
      </c>
      <c r="B791">
        <v>-89.457999999999998</v>
      </c>
      <c r="C791">
        <v>1555</v>
      </c>
      <c r="D791">
        <v>330000</v>
      </c>
      <c r="E791">
        <v>238</v>
      </c>
      <c r="F791" s="10">
        <v>251.01698818579308</v>
      </c>
    </row>
    <row r="792" spans="1:6">
      <c r="A792">
        <v>24</v>
      </c>
      <c r="B792">
        <v>-89.341999999999999</v>
      </c>
      <c r="C792">
        <v>1555</v>
      </c>
      <c r="D792">
        <v>330000</v>
      </c>
      <c r="E792">
        <v>229</v>
      </c>
      <c r="F792" s="10">
        <v>233.75756436545868</v>
      </c>
    </row>
    <row r="793" spans="1:6">
      <c r="A793">
        <v>25</v>
      </c>
      <c r="B793">
        <v>-89.234999999999999</v>
      </c>
      <c r="C793">
        <v>1555</v>
      </c>
      <c r="D793">
        <v>330000</v>
      </c>
      <c r="E793">
        <v>231</v>
      </c>
      <c r="F793" s="10">
        <v>220.56026049848347</v>
      </c>
    </row>
    <row r="794" spans="1:6">
      <c r="A794">
        <v>26</v>
      </c>
      <c r="B794">
        <v>-89.13</v>
      </c>
      <c r="C794">
        <v>1555</v>
      </c>
      <c r="D794">
        <v>330000</v>
      </c>
      <c r="E794">
        <v>211</v>
      </c>
      <c r="F794" s="10">
        <v>210.5739519229621</v>
      </c>
    </row>
    <row r="795" spans="1:6">
      <c r="A795">
        <v>27</v>
      </c>
      <c r="B795">
        <v>-89.016000000000005</v>
      </c>
      <c r="C795">
        <v>1555</v>
      </c>
      <c r="D795">
        <v>330000</v>
      </c>
      <c r="E795">
        <v>174</v>
      </c>
      <c r="F795" s="10">
        <v>203.01146434497545</v>
      </c>
    </row>
    <row r="796" spans="1:6">
      <c r="A796">
        <v>28</v>
      </c>
      <c r="B796">
        <v>-88.896000000000001</v>
      </c>
      <c r="C796">
        <v>1555</v>
      </c>
      <c r="D796">
        <v>330000</v>
      </c>
      <c r="E796">
        <v>195</v>
      </c>
      <c r="F796" s="10">
        <v>198.27928795222491</v>
      </c>
    </row>
    <row r="797" spans="1:6">
      <c r="A797">
        <v>29</v>
      </c>
      <c r="B797">
        <v>-88.790999999999997</v>
      </c>
      <c r="C797">
        <v>1555</v>
      </c>
      <c r="D797">
        <v>330000</v>
      </c>
      <c r="E797">
        <v>211</v>
      </c>
      <c r="F797" s="10">
        <v>196.30055377011595</v>
      </c>
    </row>
    <row r="798" spans="1:6">
      <c r="A798">
        <v>30</v>
      </c>
      <c r="B798">
        <v>-88.671999999999997</v>
      </c>
      <c r="C798">
        <v>1555</v>
      </c>
      <c r="D798">
        <v>330000</v>
      </c>
      <c r="E798">
        <v>187</v>
      </c>
      <c r="F798" s="10">
        <v>195.83671460667469</v>
      </c>
    </row>
    <row r="799" spans="1:6">
      <c r="A799">
        <v>31</v>
      </c>
      <c r="B799">
        <v>-88.56</v>
      </c>
      <c r="C799">
        <v>1555</v>
      </c>
      <c r="D799">
        <v>330000</v>
      </c>
      <c r="E799">
        <v>209</v>
      </c>
      <c r="F799" s="10">
        <v>196.57933720218429</v>
      </c>
    </row>
    <row r="800" spans="1:6">
      <c r="A800">
        <v>32</v>
      </c>
      <c r="B800">
        <v>-88.451999999999998</v>
      </c>
      <c r="C800">
        <v>1555</v>
      </c>
      <c r="D800">
        <v>330000</v>
      </c>
      <c r="E800">
        <v>204</v>
      </c>
      <c r="F800" s="10">
        <v>197.98313477013522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44</v>
      </c>
    </row>
    <row r="806" spans="1:1">
      <c r="A806" t="s">
        <v>17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45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72</v>
      </c>
      <c r="B818" t="s">
        <v>51</v>
      </c>
      <c r="C818" t="s">
        <v>54</v>
      </c>
      <c r="D818" t="s">
        <v>71</v>
      </c>
      <c r="E818" t="s">
        <v>70</v>
      </c>
      <c r="F818" t="s">
        <v>114</v>
      </c>
    </row>
    <row r="819" spans="1:10">
      <c r="A819">
        <v>1</v>
      </c>
      <c r="B819">
        <v>-91.947999999999993</v>
      </c>
      <c r="C819">
        <v>1050</v>
      </c>
      <c r="D819">
        <v>220000</v>
      </c>
      <c r="E819">
        <v>80</v>
      </c>
      <c r="F819" s="10">
        <v>82.626096334749093</v>
      </c>
      <c r="J819" t="s">
        <v>141</v>
      </c>
    </row>
    <row r="820" spans="1:10">
      <c r="A820">
        <v>2</v>
      </c>
      <c r="B820">
        <v>-91.838999999999999</v>
      </c>
      <c r="C820">
        <v>1050</v>
      </c>
      <c r="D820">
        <v>220000</v>
      </c>
      <c r="E820">
        <v>77</v>
      </c>
      <c r="F820" s="10">
        <v>84.12454421099568</v>
      </c>
    </row>
    <row r="821" spans="1:10">
      <c r="A821">
        <v>3</v>
      </c>
      <c r="B821">
        <v>-91.724000000000004</v>
      </c>
      <c r="C821">
        <v>1050</v>
      </c>
      <c r="D821">
        <v>220000</v>
      </c>
      <c r="E821">
        <v>74</v>
      </c>
      <c r="F821" s="10">
        <v>85.717945887521438</v>
      </c>
    </row>
    <row r="822" spans="1:10">
      <c r="A822">
        <v>4</v>
      </c>
      <c r="B822">
        <v>-91.611999999999995</v>
      </c>
      <c r="C822">
        <v>1050</v>
      </c>
      <c r="D822">
        <v>220000</v>
      </c>
      <c r="E822">
        <v>84</v>
      </c>
      <c r="F822" s="10">
        <v>87.30229964080965</v>
      </c>
    </row>
    <row r="823" spans="1:10">
      <c r="A823">
        <v>5</v>
      </c>
      <c r="B823">
        <v>-91.5</v>
      </c>
      <c r="C823">
        <v>1050</v>
      </c>
      <c r="D823">
        <v>220000</v>
      </c>
      <c r="E823">
        <v>94</v>
      </c>
      <c r="F823" s="10">
        <v>88.965382402218523</v>
      </c>
    </row>
    <row r="824" spans="1:10">
      <c r="A824">
        <v>6</v>
      </c>
      <c r="B824">
        <v>-91.394000000000005</v>
      </c>
      <c r="C824">
        <v>1050</v>
      </c>
      <c r="D824">
        <v>220000</v>
      </c>
      <c r="E824">
        <v>91</v>
      </c>
      <c r="F824" s="10">
        <v>90.699860894461807</v>
      </c>
    </row>
    <row r="825" spans="1:10">
      <c r="A825">
        <v>7</v>
      </c>
      <c r="B825">
        <v>-91.281000000000006</v>
      </c>
      <c r="C825">
        <v>1050</v>
      </c>
      <c r="D825">
        <v>220000</v>
      </c>
      <c r="E825">
        <v>124</v>
      </c>
      <c r="F825" s="10">
        <v>92.902023322093413</v>
      </c>
    </row>
    <row r="826" spans="1:10">
      <c r="A826">
        <v>8</v>
      </c>
      <c r="B826">
        <v>-91.165000000000006</v>
      </c>
      <c r="C826">
        <v>1050</v>
      </c>
      <c r="D826">
        <v>220000</v>
      </c>
      <c r="E826">
        <v>107</v>
      </c>
      <c r="F826" s="10">
        <v>95.885731292790624</v>
      </c>
    </row>
    <row r="827" spans="1:10">
      <c r="A827">
        <v>9</v>
      </c>
      <c r="B827">
        <v>-91.049000000000007</v>
      </c>
      <c r="C827">
        <v>1050</v>
      </c>
      <c r="D827">
        <v>220000</v>
      </c>
      <c r="E827">
        <v>97</v>
      </c>
      <c r="F827" s="10">
        <v>100.16402484815491</v>
      </c>
    </row>
    <row r="828" spans="1:10">
      <c r="A828">
        <v>10</v>
      </c>
      <c r="B828">
        <v>-90.933999999999997</v>
      </c>
      <c r="C828">
        <v>1050</v>
      </c>
      <c r="D828">
        <v>220000</v>
      </c>
      <c r="E828">
        <v>110</v>
      </c>
      <c r="F828" s="10">
        <v>106.45055521703569</v>
      </c>
    </row>
    <row r="829" spans="1:10">
      <c r="A829">
        <v>11</v>
      </c>
      <c r="B829">
        <v>-90.823999999999998</v>
      </c>
      <c r="C829">
        <v>1050</v>
      </c>
      <c r="D829">
        <v>220000</v>
      </c>
      <c r="E829">
        <v>113</v>
      </c>
      <c r="F829" s="10">
        <v>115.17560311924319</v>
      </c>
    </row>
    <row r="830" spans="1:10">
      <c r="A830">
        <v>12</v>
      </c>
      <c r="B830">
        <v>-90.709000000000003</v>
      </c>
      <c r="C830">
        <v>1050</v>
      </c>
      <c r="D830">
        <v>220000</v>
      </c>
      <c r="E830">
        <v>133</v>
      </c>
      <c r="F830" s="10">
        <v>127.85590635428669</v>
      </c>
    </row>
    <row r="831" spans="1:10">
      <c r="A831">
        <v>13</v>
      </c>
      <c r="B831">
        <v>-90.594999999999999</v>
      </c>
      <c r="C831">
        <v>1050</v>
      </c>
      <c r="D831">
        <v>220000</v>
      </c>
      <c r="E831">
        <v>140</v>
      </c>
      <c r="F831" s="10">
        <v>144.27656069484865</v>
      </c>
    </row>
    <row r="832" spans="1:10">
      <c r="A832">
        <v>14</v>
      </c>
      <c r="B832">
        <v>-90.486999999999995</v>
      </c>
      <c r="C832">
        <v>1050</v>
      </c>
      <c r="D832">
        <v>220000</v>
      </c>
      <c r="E832">
        <v>163</v>
      </c>
      <c r="F832" s="10">
        <v>162.84870094988949</v>
      </c>
    </row>
    <row r="833" spans="1:6">
      <c r="A833">
        <v>15</v>
      </c>
      <c r="B833">
        <v>-90.372</v>
      </c>
      <c r="C833">
        <v>1050</v>
      </c>
      <c r="D833">
        <v>220000</v>
      </c>
      <c r="E833">
        <v>181</v>
      </c>
      <c r="F833" s="10">
        <v>184.24442385625636</v>
      </c>
    </row>
    <row r="834" spans="1:6">
      <c r="A834">
        <v>16</v>
      </c>
      <c r="B834">
        <v>-90.256</v>
      </c>
      <c r="C834">
        <v>1050</v>
      </c>
      <c r="D834">
        <v>220000</v>
      </c>
      <c r="E834">
        <v>197</v>
      </c>
      <c r="F834" s="10">
        <v>204.81928696490817</v>
      </c>
    </row>
    <row r="835" spans="1:6">
      <c r="A835">
        <v>17</v>
      </c>
      <c r="B835">
        <v>-90.14</v>
      </c>
      <c r="C835">
        <v>1050</v>
      </c>
      <c r="D835">
        <v>220000</v>
      </c>
      <c r="E835">
        <v>234</v>
      </c>
      <c r="F835" s="10">
        <v>221.10532224594652</v>
      </c>
    </row>
    <row r="836" spans="1:6">
      <c r="A836">
        <v>18</v>
      </c>
      <c r="B836">
        <v>-90.025000000000006</v>
      </c>
      <c r="C836">
        <v>1050</v>
      </c>
      <c r="D836">
        <v>220000</v>
      </c>
      <c r="E836">
        <v>239</v>
      </c>
      <c r="F836" s="10">
        <v>230.15796570369139</v>
      </c>
    </row>
    <row r="837" spans="1:6">
      <c r="A837">
        <v>19</v>
      </c>
      <c r="B837">
        <v>-89.918999999999997</v>
      </c>
      <c r="C837">
        <v>1050</v>
      </c>
      <c r="D837">
        <v>220000</v>
      </c>
      <c r="E837">
        <v>213</v>
      </c>
      <c r="F837" s="10">
        <v>230.86926759523135</v>
      </c>
    </row>
    <row r="838" spans="1:6">
      <c r="A838">
        <v>20</v>
      </c>
      <c r="B838">
        <v>-89.805999999999997</v>
      </c>
      <c r="C838">
        <v>1050</v>
      </c>
      <c r="D838">
        <v>220000</v>
      </c>
      <c r="E838">
        <v>226</v>
      </c>
      <c r="F838" s="10">
        <v>223.71119451190592</v>
      </c>
    </row>
    <row r="839" spans="1:6">
      <c r="A839">
        <v>21</v>
      </c>
      <c r="B839">
        <v>-89.691000000000003</v>
      </c>
      <c r="C839">
        <v>1050</v>
      </c>
      <c r="D839">
        <v>220000</v>
      </c>
      <c r="E839">
        <v>214</v>
      </c>
      <c r="F839" s="10">
        <v>209.82532182527913</v>
      </c>
    </row>
    <row r="840" spans="1:6">
      <c r="A840">
        <v>22</v>
      </c>
      <c r="B840">
        <v>-89.576999999999998</v>
      </c>
      <c r="C840">
        <v>1050</v>
      </c>
      <c r="D840">
        <v>220000</v>
      </c>
      <c r="E840">
        <v>196</v>
      </c>
      <c r="F840" s="10">
        <v>192.38165645243379</v>
      </c>
    </row>
    <row r="841" spans="1:6">
      <c r="A841">
        <v>23</v>
      </c>
      <c r="B841">
        <v>-89.457999999999998</v>
      </c>
      <c r="C841">
        <v>1050</v>
      </c>
      <c r="D841">
        <v>220000</v>
      </c>
      <c r="E841">
        <v>183</v>
      </c>
      <c r="F841" s="10">
        <v>173.62361193419358</v>
      </c>
    </row>
    <row r="842" spans="1:6">
      <c r="A842">
        <v>24</v>
      </c>
      <c r="B842">
        <v>-89.341999999999999</v>
      </c>
      <c r="C842">
        <v>1050</v>
      </c>
      <c r="D842">
        <v>220000</v>
      </c>
      <c r="E842">
        <v>148</v>
      </c>
      <c r="F842" s="10">
        <v>157.45886270647986</v>
      </c>
    </row>
    <row r="843" spans="1:6">
      <c r="A843">
        <v>25</v>
      </c>
      <c r="B843">
        <v>-89.234999999999999</v>
      </c>
      <c r="C843">
        <v>1050</v>
      </c>
      <c r="D843">
        <v>220000</v>
      </c>
      <c r="E843">
        <v>154</v>
      </c>
      <c r="F843" s="10">
        <v>145.73026344400512</v>
      </c>
    </row>
    <row r="844" spans="1:6">
      <c r="A844">
        <v>26</v>
      </c>
      <c r="B844">
        <v>-89.13</v>
      </c>
      <c r="C844">
        <v>1050</v>
      </c>
      <c r="D844">
        <v>220000</v>
      </c>
      <c r="E844">
        <v>128</v>
      </c>
      <c r="F844" s="10">
        <v>137.51668266893017</v>
      </c>
    </row>
    <row r="845" spans="1:6">
      <c r="A845">
        <v>27</v>
      </c>
      <c r="B845">
        <v>-89.016000000000005</v>
      </c>
      <c r="C845">
        <v>1050</v>
      </c>
      <c r="D845">
        <v>220000</v>
      </c>
      <c r="E845">
        <v>129</v>
      </c>
      <c r="F845" s="10">
        <v>131.95695710614439</v>
      </c>
    </row>
    <row r="846" spans="1:6">
      <c r="A846">
        <v>28</v>
      </c>
      <c r="B846">
        <v>-88.896000000000001</v>
      </c>
      <c r="C846">
        <v>1050</v>
      </c>
      <c r="D846">
        <v>220000</v>
      </c>
      <c r="E846">
        <v>116</v>
      </c>
      <c r="F846" s="10">
        <v>129.05882299468666</v>
      </c>
    </row>
    <row r="847" spans="1:6">
      <c r="A847">
        <v>29</v>
      </c>
      <c r="B847">
        <v>-88.790999999999997</v>
      </c>
      <c r="C847">
        <v>1050</v>
      </c>
      <c r="D847">
        <v>220000</v>
      </c>
      <c r="E847">
        <v>144</v>
      </c>
      <c r="F847" s="10">
        <v>128.24680326857847</v>
      </c>
    </row>
    <row r="848" spans="1:6">
      <c r="A848">
        <v>30</v>
      </c>
      <c r="B848">
        <v>-88.671999999999997</v>
      </c>
      <c r="C848">
        <v>1050</v>
      </c>
      <c r="D848">
        <v>220000</v>
      </c>
      <c r="E848">
        <v>121</v>
      </c>
      <c r="F848" s="10">
        <v>128.53056369874554</v>
      </c>
    </row>
    <row r="849" spans="1:6">
      <c r="A849">
        <v>31</v>
      </c>
      <c r="B849">
        <v>-88.56</v>
      </c>
      <c r="C849">
        <v>1050</v>
      </c>
      <c r="D849">
        <v>220000</v>
      </c>
      <c r="E849">
        <v>130</v>
      </c>
      <c r="F849" s="10">
        <v>129.46316280760482</v>
      </c>
    </row>
    <row r="850" spans="1:6">
      <c r="A850">
        <v>32</v>
      </c>
      <c r="B850">
        <v>-88.451999999999998</v>
      </c>
      <c r="C850">
        <v>1050</v>
      </c>
      <c r="D850">
        <v>220000</v>
      </c>
      <c r="E850">
        <v>136</v>
      </c>
      <c r="F850" s="10">
        <v>130.67755218757978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90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91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72</v>
      </c>
      <c r="B868" t="s">
        <v>51</v>
      </c>
      <c r="C868" t="s">
        <v>54</v>
      </c>
      <c r="D868" t="s">
        <v>71</v>
      </c>
      <c r="E868" t="s">
        <v>70</v>
      </c>
      <c r="F868" t="s">
        <v>114</v>
      </c>
    </row>
    <row r="869" spans="1:10">
      <c r="A869">
        <v>1</v>
      </c>
      <c r="B869">
        <v>-91.947999999999993</v>
      </c>
      <c r="C869">
        <v>527</v>
      </c>
      <c r="D869">
        <v>110000</v>
      </c>
      <c r="E869">
        <v>42</v>
      </c>
      <c r="F869" s="10">
        <v>43.675579982411868</v>
      </c>
      <c r="J869" t="s">
        <v>142</v>
      </c>
    </row>
    <row r="870" spans="1:10">
      <c r="A870">
        <v>2</v>
      </c>
      <c r="B870">
        <v>-91.838999999999999</v>
      </c>
      <c r="C870">
        <v>527</v>
      </c>
      <c r="D870">
        <v>110000</v>
      </c>
      <c r="E870">
        <v>37</v>
      </c>
      <c r="F870" s="10">
        <v>44.559964548959655</v>
      </c>
    </row>
    <row r="871" spans="1:10">
      <c r="A871">
        <v>3</v>
      </c>
      <c r="B871">
        <v>-91.724000000000004</v>
      </c>
      <c r="C871">
        <v>527</v>
      </c>
      <c r="D871">
        <v>110000</v>
      </c>
      <c r="E871">
        <v>34</v>
      </c>
      <c r="F871" s="10">
        <v>45.502223779383762</v>
      </c>
    </row>
    <row r="872" spans="1:10">
      <c r="A872">
        <v>4</v>
      </c>
      <c r="B872">
        <v>-91.611999999999995</v>
      </c>
      <c r="C872">
        <v>527</v>
      </c>
      <c r="D872">
        <v>110000</v>
      </c>
      <c r="E872">
        <v>52</v>
      </c>
      <c r="F872" s="10">
        <v>46.443974788827653</v>
      </c>
    </row>
    <row r="873" spans="1:10">
      <c r="A873">
        <v>5</v>
      </c>
      <c r="B873">
        <v>-91.5</v>
      </c>
      <c r="C873">
        <v>527</v>
      </c>
      <c r="D873">
        <v>110000</v>
      </c>
      <c r="E873">
        <v>75</v>
      </c>
      <c r="F873" s="10">
        <v>47.443950574538036</v>
      </c>
    </row>
    <row r="874" spans="1:10">
      <c r="A874">
        <v>6</v>
      </c>
      <c r="B874">
        <v>-91.394000000000005</v>
      </c>
      <c r="C874">
        <v>527</v>
      </c>
      <c r="D874">
        <v>110000</v>
      </c>
      <c r="E874">
        <v>52</v>
      </c>
      <c r="F874" s="10">
        <v>48.50832577732475</v>
      </c>
    </row>
    <row r="875" spans="1:10">
      <c r="A875">
        <v>7</v>
      </c>
      <c r="B875">
        <v>-91.281000000000006</v>
      </c>
      <c r="C875">
        <v>527</v>
      </c>
      <c r="D875">
        <v>110000</v>
      </c>
      <c r="E875">
        <v>52</v>
      </c>
      <c r="F875" s="10">
        <v>49.899506821632663</v>
      </c>
    </row>
    <row r="876" spans="1:10">
      <c r="A876">
        <v>8</v>
      </c>
      <c r="B876">
        <v>-91.165000000000006</v>
      </c>
      <c r="C876">
        <v>527</v>
      </c>
      <c r="D876">
        <v>110000</v>
      </c>
      <c r="E876">
        <v>53</v>
      </c>
      <c r="F876" s="10">
        <v>51.843142962008265</v>
      </c>
    </row>
    <row r="877" spans="1:10">
      <c r="A877">
        <v>9</v>
      </c>
      <c r="B877">
        <v>-91.049000000000007</v>
      </c>
      <c r="C877">
        <v>527</v>
      </c>
      <c r="D877">
        <v>110000</v>
      </c>
      <c r="E877">
        <v>55</v>
      </c>
      <c r="F877" s="10">
        <v>54.685175349089775</v>
      </c>
    </row>
    <row r="878" spans="1:10">
      <c r="A878">
        <v>10</v>
      </c>
      <c r="B878">
        <v>-90.933999999999997</v>
      </c>
      <c r="C878">
        <v>527</v>
      </c>
      <c r="D878">
        <v>110000</v>
      </c>
      <c r="E878">
        <v>59</v>
      </c>
      <c r="F878" s="10">
        <v>58.870243344714311</v>
      </c>
    </row>
    <row r="879" spans="1:10">
      <c r="A879">
        <v>11</v>
      </c>
      <c r="B879">
        <v>-90.823999999999998</v>
      </c>
      <c r="C879">
        <v>527</v>
      </c>
      <c r="D879">
        <v>110000</v>
      </c>
      <c r="E879">
        <v>71</v>
      </c>
      <c r="F879" s="10">
        <v>64.598544544846249</v>
      </c>
    </row>
    <row r="880" spans="1:10">
      <c r="A880">
        <v>12</v>
      </c>
      <c r="B880">
        <v>-90.709000000000003</v>
      </c>
      <c r="C880">
        <v>527</v>
      </c>
      <c r="D880">
        <v>110000</v>
      </c>
      <c r="E880">
        <v>71</v>
      </c>
      <c r="F880" s="10">
        <v>72.69527523291822</v>
      </c>
    </row>
    <row r="881" spans="1:6">
      <c r="A881">
        <v>13</v>
      </c>
      <c r="B881">
        <v>-90.594999999999999</v>
      </c>
      <c r="C881">
        <v>527</v>
      </c>
      <c r="D881">
        <v>110000</v>
      </c>
      <c r="E881">
        <v>92</v>
      </c>
      <c r="F881" s="10">
        <v>82.756547282225597</v>
      </c>
    </row>
    <row r="882" spans="1:6">
      <c r="A882">
        <v>14</v>
      </c>
      <c r="B882">
        <v>-90.486999999999995</v>
      </c>
      <c r="C882">
        <v>527</v>
      </c>
      <c r="D882">
        <v>110000</v>
      </c>
      <c r="E882">
        <v>90</v>
      </c>
      <c r="F882" s="10">
        <v>93.540005815489764</v>
      </c>
    </row>
    <row r="883" spans="1:6">
      <c r="A883">
        <v>15</v>
      </c>
      <c r="B883">
        <v>-90.372</v>
      </c>
      <c r="C883">
        <v>527</v>
      </c>
      <c r="D883">
        <v>110000</v>
      </c>
      <c r="E883">
        <v>102</v>
      </c>
      <c r="F883" s="10">
        <v>105.08559569074744</v>
      </c>
    </row>
    <row r="884" spans="1:6">
      <c r="A884">
        <v>16</v>
      </c>
      <c r="B884">
        <v>-90.256</v>
      </c>
      <c r="C884">
        <v>527</v>
      </c>
      <c r="D884">
        <v>110000</v>
      </c>
      <c r="E884">
        <v>98</v>
      </c>
      <c r="F884" s="10">
        <v>115.02216760194268</v>
      </c>
    </row>
    <row r="885" spans="1:6">
      <c r="A885">
        <v>17</v>
      </c>
      <c r="B885">
        <v>-90.14</v>
      </c>
      <c r="C885">
        <v>527</v>
      </c>
      <c r="D885">
        <v>110000</v>
      </c>
      <c r="E885">
        <v>123</v>
      </c>
      <c r="F885" s="10">
        <v>121.44021004102923</v>
      </c>
    </row>
    <row r="886" spans="1:6">
      <c r="A886">
        <v>18</v>
      </c>
      <c r="B886">
        <v>-90.025000000000006</v>
      </c>
      <c r="C886">
        <v>527</v>
      </c>
      <c r="D886">
        <v>110000</v>
      </c>
      <c r="E886">
        <v>139</v>
      </c>
      <c r="F886" s="10">
        <v>123.1416183035661</v>
      </c>
    </row>
    <row r="887" spans="1:6">
      <c r="A887">
        <v>19</v>
      </c>
      <c r="B887">
        <v>-89.918999999999997</v>
      </c>
      <c r="C887">
        <v>527</v>
      </c>
      <c r="D887">
        <v>110000</v>
      </c>
      <c r="E887">
        <v>132</v>
      </c>
      <c r="F887" s="10">
        <v>120.42915933956372</v>
      </c>
    </row>
    <row r="888" spans="1:6">
      <c r="A888">
        <v>20</v>
      </c>
      <c r="B888">
        <v>-89.805999999999997</v>
      </c>
      <c r="C888">
        <v>527</v>
      </c>
      <c r="D888">
        <v>110000</v>
      </c>
      <c r="E888">
        <v>114</v>
      </c>
      <c r="F888" s="10">
        <v>113.78496780363389</v>
      </c>
    </row>
    <row r="889" spans="1:6">
      <c r="A889">
        <v>21</v>
      </c>
      <c r="B889">
        <v>-89.691000000000003</v>
      </c>
      <c r="C889">
        <v>527</v>
      </c>
      <c r="D889">
        <v>110000</v>
      </c>
      <c r="E889">
        <v>102</v>
      </c>
      <c r="F889" s="10">
        <v>104.58496663155931</v>
      </c>
    </row>
    <row r="890" spans="1:6">
      <c r="A890">
        <v>22</v>
      </c>
      <c r="B890">
        <v>-89.576999999999998</v>
      </c>
      <c r="C890">
        <v>527</v>
      </c>
      <c r="D890">
        <v>110000</v>
      </c>
      <c r="E890">
        <v>82</v>
      </c>
      <c r="F890" s="10">
        <v>94.837870527410615</v>
      </c>
    </row>
    <row r="891" spans="1:6">
      <c r="A891">
        <v>23</v>
      </c>
      <c r="B891">
        <v>-89.457999999999998</v>
      </c>
      <c r="C891">
        <v>527</v>
      </c>
      <c r="D891">
        <v>110000</v>
      </c>
      <c r="E891">
        <v>91</v>
      </c>
      <c r="F891" s="10">
        <v>85.645240248330154</v>
      </c>
    </row>
    <row r="892" spans="1:6">
      <c r="A892">
        <v>24</v>
      </c>
      <c r="B892">
        <v>-89.341999999999999</v>
      </c>
      <c r="C892">
        <v>527</v>
      </c>
      <c r="D892">
        <v>110000</v>
      </c>
      <c r="E892">
        <v>90</v>
      </c>
      <c r="F892" s="10">
        <v>78.634684158955238</v>
      </c>
    </row>
    <row r="893" spans="1:6">
      <c r="A893">
        <v>25</v>
      </c>
      <c r="B893">
        <v>-89.234999999999999</v>
      </c>
      <c r="C893">
        <v>527</v>
      </c>
      <c r="D893">
        <v>110000</v>
      </c>
      <c r="E893">
        <v>69</v>
      </c>
      <c r="F893" s="10">
        <v>74.135836180631657</v>
      </c>
    </row>
    <row r="894" spans="1:6">
      <c r="A894">
        <v>26</v>
      </c>
      <c r="B894">
        <v>-89.13</v>
      </c>
      <c r="C894">
        <v>527</v>
      </c>
      <c r="D894">
        <v>110000</v>
      </c>
      <c r="E894">
        <v>65</v>
      </c>
      <c r="F894" s="10">
        <v>71.399516428978202</v>
      </c>
    </row>
    <row r="895" spans="1:6">
      <c r="A895">
        <v>27</v>
      </c>
      <c r="B895">
        <v>-89.016000000000005</v>
      </c>
      <c r="C895">
        <v>527</v>
      </c>
      <c r="D895">
        <v>110000</v>
      </c>
      <c r="E895">
        <v>76</v>
      </c>
      <c r="F895" s="10">
        <v>69.910711662266863</v>
      </c>
    </row>
    <row r="896" spans="1:6">
      <c r="A896">
        <v>28</v>
      </c>
      <c r="B896">
        <v>-88.896000000000001</v>
      </c>
      <c r="C896">
        <v>527</v>
      </c>
      <c r="D896">
        <v>110000</v>
      </c>
      <c r="E896">
        <v>60</v>
      </c>
      <c r="F896" s="10">
        <v>69.490966669563619</v>
      </c>
    </row>
    <row r="897" spans="1:6">
      <c r="A897">
        <v>29</v>
      </c>
      <c r="B897">
        <v>-88.790999999999997</v>
      </c>
      <c r="C897">
        <v>527</v>
      </c>
      <c r="D897">
        <v>110000</v>
      </c>
      <c r="E897">
        <v>66</v>
      </c>
      <c r="F897" s="10">
        <v>69.717217619093205</v>
      </c>
    </row>
    <row r="898" spans="1:6">
      <c r="A898">
        <v>30</v>
      </c>
      <c r="B898">
        <v>-88.671999999999997</v>
      </c>
      <c r="C898">
        <v>527</v>
      </c>
      <c r="D898">
        <v>110000</v>
      </c>
      <c r="E898">
        <v>75</v>
      </c>
      <c r="F898" s="10">
        <v>70.341996875546471</v>
      </c>
    </row>
    <row r="899" spans="1:6">
      <c r="A899">
        <v>31</v>
      </c>
      <c r="B899">
        <v>-88.56</v>
      </c>
      <c r="C899">
        <v>527</v>
      </c>
      <c r="D899">
        <v>110000</v>
      </c>
      <c r="E899">
        <v>71</v>
      </c>
      <c r="F899" s="10">
        <v>71.111796941034896</v>
      </c>
    </row>
    <row r="900" spans="1:6">
      <c r="A900">
        <v>32</v>
      </c>
      <c r="B900">
        <v>-88.451999999999998</v>
      </c>
      <c r="C900">
        <v>527</v>
      </c>
      <c r="D900">
        <v>110000</v>
      </c>
      <c r="E900">
        <v>77</v>
      </c>
      <c r="F900" s="10">
        <v>71.930635322078032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92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93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72</v>
      </c>
      <c r="B918" t="s">
        <v>51</v>
      </c>
      <c r="C918" t="s">
        <v>54</v>
      </c>
      <c r="D918" t="s">
        <v>71</v>
      </c>
      <c r="E918" t="s">
        <v>70</v>
      </c>
      <c r="F918" t="s">
        <v>114</v>
      </c>
    </row>
    <row r="919" spans="1:10">
      <c r="A919">
        <v>1</v>
      </c>
      <c r="B919">
        <v>-91.947999999999993</v>
      </c>
      <c r="C919">
        <v>523</v>
      </c>
      <c r="D919">
        <v>110000</v>
      </c>
      <c r="E919">
        <v>31</v>
      </c>
      <c r="F919" s="10">
        <v>38.938182497292289</v>
      </c>
      <c r="J919" t="s">
        <v>143</v>
      </c>
    </row>
    <row r="920" spans="1:10">
      <c r="A920">
        <v>2</v>
      </c>
      <c r="B920">
        <v>-91.838999999999999</v>
      </c>
      <c r="C920">
        <v>523</v>
      </c>
      <c r="D920">
        <v>110000</v>
      </c>
      <c r="E920">
        <v>29</v>
      </c>
      <c r="F920" s="10">
        <v>39.899093733800285</v>
      </c>
    </row>
    <row r="921" spans="1:10">
      <c r="A921">
        <v>3</v>
      </c>
      <c r="B921">
        <v>-91.724000000000004</v>
      </c>
      <c r="C921">
        <v>523</v>
      </c>
      <c r="D921">
        <v>110000</v>
      </c>
      <c r="E921">
        <v>45</v>
      </c>
      <c r="F921" s="10">
        <v>41.055433168118093</v>
      </c>
    </row>
    <row r="922" spans="1:10">
      <c r="A922">
        <v>4</v>
      </c>
      <c r="B922">
        <v>-91.611999999999995</v>
      </c>
      <c r="C922">
        <v>523</v>
      </c>
      <c r="D922">
        <v>110000</v>
      </c>
      <c r="E922">
        <v>49</v>
      </c>
      <c r="F922" s="10">
        <v>42.462019792880461</v>
      </c>
    </row>
    <row r="923" spans="1:10">
      <c r="A923">
        <v>5</v>
      </c>
      <c r="B923">
        <v>-91.5</v>
      </c>
      <c r="C923">
        <v>523</v>
      </c>
      <c r="D923">
        <v>110000</v>
      </c>
      <c r="E923">
        <v>58</v>
      </c>
      <c r="F923" s="10">
        <v>44.382964544631726</v>
      </c>
    </row>
    <row r="924" spans="1:10">
      <c r="A924">
        <v>6</v>
      </c>
      <c r="B924">
        <v>-91.394000000000005</v>
      </c>
      <c r="C924">
        <v>523</v>
      </c>
      <c r="D924">
        <v>110000</v>
      </c>
      <c r="E924">
        <v>55</v>
      </c>
      <c r="F924" s="10">
        <v>47.004750440461144</v>
      </c>
    </row>
    <row r="925" spans="1:10">
      <c r="A925">
        <v>7</v>
      </c>
      <c r="B925">
        <v>-91.281000000000006</v>
      </c>
      <c r="C925">
        <v>523</v>
      </c>
      <c r="D925">
        <v>110000</v>
      </c>
      <c r="E925">
        <v>53</v>
      </c>
      <c r="F925" s="10">
        <v>51.153558860107907</v>
      </c>
    </row>
    <row r="926" spans="1:10">
      <c r="A926">
        <v>8</v>
      </c>
      <c r="B926">
        <v>-91.165000000000006</v>
      </c>
      <c r="C926">
        <v>523</v>
      </c>
      <c r="D926">
        <v>110000</v>
      </c>
      <c r="E926">
        <v>74</v>
      </c>
      <c r="F926" s="10">
        <v>57.521162458908869</v>
      </c>
    </row>
    <row r="927" spans="1:10">
      <c r="A927">
        <v>9</v>
      </c>
      <c r="B927">
        <v>-91.049000000000007</v>
      </c>
      <c r="C927">
        <v>523</v>
      </c>
      <c r="D927">
        <v>110000</v>
      </c>
      <c r="E927">
        <v>57</v>
      </c>
      <c r="F927" s="10">
        <v>66.720077124691684</v>
      </c>
    </row>
    <row r="928" spans="1:10">
      <c r="A928">
        <v>10</v>
      </c>
      <c r="B928">
        <v>-90.933999999999997</v>
      </c>
      <c r="C928">
        <v>523</v>
      </c>
      <c r="D928">
        <v>110000</v>
      </c>
      <c r="E928">
        <v>86</v>
      </c>
      <c r="F928" s="10">
        <v>79.125173222159873</v>
      </c>
    </row>
    <row r="929" spans="1:6">
      <c r="A929">
        <v>11</v>
      </c>
      <c r="B929">
        <v>-90.823999999999998</v>
      </c>
      <c r="C929">
        <v>523</v>
      </c>
      <c r="D929">
        <v>110000</v>
      </c>
      <c r="E929">
        <v>94</v>
      </c>
      <c r="F929" s="10">
        <v>94.067211202908155</v>
      </c>
    </row>
    <row r="930" spans="1:6">
      <c r="A930">
        <v>12</v>
      </c>
      <c r="B930">
        <v>-90.709000000000003</v>
      </c>
      <c r="C930">
        <v>523</v>
      </c>
      <c r="D930">
        <v>110000</v>
      </c>
      <c r="E930">
        <v>101</v>
      </c>
      <c r="F930" s="10">
        <v>112.22142213755122</v>
      </c>
    </row>
    <row r="931" spans="1:6">
      <c r="A931">
        <v>13</v>
      </c>
      <c r="B931">
        <v>-90.594999999999999</v>
      </c>
      <c r="C931">
        <v>523</v>
      </c>
      <c r="D931">
        <v>110000</v>
      </c>
      <c r="E931">
        <v>123</v>
      </c>
      <c r="F931" s="10">
        <v>131.27117783891006</v>
      </c>
    </row>
    <row r="932" spans="1:6">
      <c r="A932">
        <v>14</v>
      </c>
      <c r="B932">
        <v>-90.486999999999995</v>
      </c>
      <c r="C932">
        <v>523</v>
      </c>
      <c r="D932">
        <v>110000</v>
      </c>
      <c r="E932">
        <v>153</v>
      </c>
      <c r="F932" s="10">
        <v>148.28929641949375</v>
      </c>
    </row>
    <row r="933" spans="1:6">
      <c r="A933">
        <v>15</v>
      </c>
      <c r="B933">
        <v>-90.372</v>
      </c>
      <c r="C933">
        <v>523</v>
      </c>
      <c r="D933">
        <v>110000</v>
      </c>
      <c r="E933">
        <v>168</v>
      </c>
      <c r="F933" s="10">
        <v>162.87441693380131</v>
      </c>
    </row>
    <row r="934" spans="1:6">
      <c r="A934">
        <v>16</v>
      </c>
      <c r="B934">
        <v>-90.256</v>
      </c>
      <c r="C934">
        <v>523</v>
      </c>
      <c r="D934">
        <v>110000</v>
      </c>
      <c r="E934">
        <v>161</v>
      </c>
      <c r="F934" s="10">
        <v>171.61292434685475</v>
      </c>
    </row>
    <row r="935" spans="1:6">
      <c r="A935">
        <v>17</v>
      </c>
      <c r="B935">
        <v>-90.14</v>
      </c>
      <c r="C935">
        <v>523</v>
      </c>
      <c r="D935">
        <v>110000</v>
      </c>
      <c r="E935">
        <v>182</v>
      </c>
      <c r="F935" s="10">
        <v>172.927704426639</v>
      </c>
    </row>
    <row r="936" spans="1:6">
      <c r="A936">
        <v>18</v>
      </c>
      <c r="B936">
        <v>-90.025000000000006</v>
      </c>
      <c r="C936">
        <v>523</v>
      </c>
      <c r="D936">
        <v>110000</v>
      </c>
      <c r="E936">
        <v>174</v>
      </c>
      <c r="F936" s="10">
        <v>166.82518967707165</v>
      </c>
    </row>
    <row r="937" spans="1:6">
      <c r="A937">
        <v>19</v>
      </c>
      <c r="B937">
        <v>-89.918999999999997</v>
      </c>
      <c r="C937">
        <v>523</v>
      </c>
      <c r="D937">
        <v>110000</v>
      </c>
      <c r="E937">
        <v>201</v>
      </c>
      <c r="F937" s="10">
        <v>155.74218023463561</v>
      </c>
    </row>
    <row r="938" spans="1:6">
      <c r="A938">
        <v>20</v>
      </c>
      <c r="B938">
        <v>-89.805999999999997</v>
      </c>
      <c r="C938">
        <v>523</v>
      </c>
      <c r="D938">
        <v>110000</v>
      </c>
      <c r="E938">
        <v>123</v>
      </c>
      <c r="F938" s="10">
        <v>140.15363448124137</v>
      </c>
    </row>
    <row r="939" spans="1:6">
      <c r="A939">
        <v>21</v>
      </c>
      <c r="B939">
        <v>-89.691000000000003</v>
      </c>
      <c r="C939">
        <v>523</v>
      </c>
      <c r="D939">
        <v>110000</v>
      </c>
      <c r="E939">
        <v>106</v>
      </c>
      <c r="F939" s="10">
        <v>122.75807047052248</v>
      </c>
    </row>
    <row r="940" spans="1:6">
      <c r="A940">
        <v>22</v>
      </c>
      <c r="B940">
        <v>-89.576999999999998</v>
      </c>
      <c r="C940">
        <v>523</v>
      </c>
      <c r="D940">
        <v>110000</v>
      </c>
      <c r="E940">
        <v>100</v>
      </c>
      <c r="F940" s="10">
        <v>106.27670639778084</v>
      </c>
    </row>
    <row r="941" spans="1:6">
      <c r="A941">
        <v>23</v>
      </c>
      <c r="B941">
        <v>-89.457999999999998</v>
      </c>
      <c r="C941">
        <v>523</v>
      </c>
      <c r="D941">
        <v>110000</v>
      </c>
      <c r="E941">
        <v>97</v>
      </c>
      <c r="F941" s="10">
        <v>91.631862607857698</v>
      </c>
    </row>
    <row r="942" spans="1:6">
      <c r="A942">
        <v>24</v>
      </c>
      <c r="B942">
        <v>-89.341999999999999</v>
      </c>
      <c r="C942">
        <v>523</v>
      </c>
      <c r="D942">
        <v>110000</v>
      </c>
      <c r="E942">
        <v>72</v>
      </c>
      <c r="F942" s="10">
        <v>80.704615889729084</v>
      </c>
    </row>
    <row r="943" spans="1:6">
      <c r="A943">
        <v>25</v>
      </c>
      <c r="B943">
        <v>-89.234999999999999</v>
      </c>
      <c r="C943">
        <v>523</v>
      </c>
      <c r="D943">
        <v>110000</v>
      </c>
      <c r="E943">
        <v>84</v>
      </c>
      <c r="F943" s="10">
        <v>73.60137605079899</v>
      </c>
    </row>
    <row r="944" spans="1:6">
      <c r="A944">
        <v>26</v>
      </c>
      <c r="B944">
        <v>-89.13</v>
      </c>
      <c r="C944">
        <v>523</v>
      </c>
      <c r="D944">
        <v>110000</v>
      </c>
      <c r="E944">
        <v>84</v>
      </c>
      <c r="F944" s="10">
        <v>69.051274953670259</v>
      </c>
    </row>
    <row r="945" spans="1:6">
      <c r="A945">
        <v>27</v>
      </c>
      <c r="B945">
        <v>-89.016000000000005</v>
      </c>
      <c r="C945">
        <v>523</v>
      </c>
      <c r="D945">
        <v>110000</v>
      </c>
      <c r="E945">
        <v>71</v>
      </c>
      <c r="F945" s="10">
        <v>66.227638588615051</v>
      </c>
    </row>
    <row r="946" spans="1:6">
      <c r="A946">
        <v>28</v>
      </c>
      <c r="B946">
        <v>-88.896000000000001</v>
      </c>
      <c r="C946">
        <v>523</v>
      </c>
      <c r="D946">
        <v>110000</v>
      </c>
      <c r="E946">
        <v>67</v>
      </c>
      <c r="F946" s="10">
        <v>64.921195412594841</v>
      </c>
    </row>
    <row r="947" spans="1:6">
      <c r="A947">
        <v>29</v>
      </c>
      <c r="B947">
        <v>-88.790999999999997</v>
      </c>
      <c r="C947">
        <v>523</v>
      </c>
      <c r="D947">
        <v>110000</v>
      </c>
      <c r="E947">
        <v>71</v>
      </c>
      <c r="F947" s="10">
        <v>64.673258614827475</v>
      </c>
    </row>
    <row r="948" spans="1:6">
      <c r="A948">
        <v>30</v>
      </c>
      <c r="B948">
        <v>-88.671999999999997</v>
      </c>
      <c r="C948">
        <v>523</v>
      </c>
      <c r="D948">
        <v>110000</v>
      </c>
      <c r="E948">
        <v>57</v>
      </c>
      <c r="F948" s="10">
        <v>64.981045093196698</v>
      </c>
    </row>
    <row r="949" spans="1:6">
      <c r="A949">
        <v>31</v>
      </c>
      <c r="B949">
        <v>-88.56</v>
      </c>
      <c r="C949">
        <v>523</v>
      </c>
      <c r="D949">
        <v>110000</v>
      </c>
      <c r="E949">
        <v>54</v>
      </c>
      <c r="F949" s="10">
        <v>65.583329414834822</v>
      </c>
    </row>
    <row r="950" spans="1:6">
      <c r="A950">
        <v>32</v>
      </c>
      <c r="B950">
        <v>-88.451999999999998</v>
      </c>
      <c r="C950">
        <v>523</v>
      </c>
      <c r="D950">
        <v>110000</v>
      </c>
      <c r="E950">
        <v>67</v>
      </c>
      <c r="F950" s="10">
        <v>66.308311387921208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94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95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72</v>
      </c>
      <c r="B968" t="s">
        <v>51</v>
      </c>
      <c r="C968" t="s">
        <v>54</v>
      </c>
      <c r="D968" t="s">
        <v>71</v>
      </c>
      <c r="E968" t="s">
        <v>70</v>
      </c>
      <c r="F968" t="s">
        <v>114</v>
      </c>
    </row>
    <row r="969" spans="1:10">
      <c r="A969">
        <v>1</v>
      </c>
      <c r="B969">
        <v>-91.947999999999993</v>
      </c>
      <c r="C969">
        <v>525</v>
      </c>
      <c r="D969">
        <v>110000</v>
      </c>
      <c r="E969">
        <v>44</v>
      </c>
      <c r="F969" s="10">
        <v>42.373368747542081</v>
      </c>
      <c r="J969" t="s">
        <v>144</v>
      </c>
    </row>
    <row r="970" spans="1:10">
      <c r="A970">
        <v>2</v>
      </c>
      <c r="B970">
        <v>-91.838999999999999</v>
      </c>
      <c r="C970">
        <v>525</v>
      </c>
      <c r="D970">
        <v>110000</v>
      </c>
      <c r="E970">
        <v>34</v>
      </c>
      <c r="F970" s="10">
        <v>43.0774232503341</v>
      </c>
    </row>
    <row r="971" spans="1:10">
      <c r="A971">
        <v>3</v>
      </c>
      <c r="B971">
        <v>-91.724000000000004</v>
      </c>
      <c r="C971">
        <v>525</v>
      </c>
      <c r="D971">
        <v>110000</v>
      </c>
      <c r="E971">
        <v>29</v>
      </c>
      <c r="F971" s="10">
        <v>43.823643293053884</v>
      </c>
    </row>
    <row r="972" spans="1:10">
      <c r="A972">
        <v>4</v>
      </c>
      <c r="B972">
        <v>-91.611999999999995</v>
      </c>
      <c r="C972">
        <v>525</v>
      </c>
      <c r="D972">
        <v>110000</v>
      </c>
      <c r="E972">
        <v>46</v>
      </c>
      <c r="F972" s="10">
        <v>44.565257373348089</v>
      </c>
    </row>
    <row r="973" spans="1:10">
      <c r="A973">
        <v>5</v>
      </c>
      <c r="B973">
        <v>-91.5</v>
      </c>
      <c r="C973">
        <v>525</v>
      </c>
      <c r="D973">
        <v>110000</v>
      </c>
      <c r="E973">
        <v>51</v>
      </c>
      <c r="F973" s="10">
        <v>45.363620851949449</v>
      </c>
    </row>
    <row r="974" spans="1:10">
      <c r="A974">
        <v>6</v>
      </c>
      <c r="B974">
        <v>-91.394000000000005</v>
      </c>
      <c r="C974">
        <v>525</v>
      </c>
      <c r="D974">
        <v>110000</v>
      </c>
      <c r="E974">
        <v>50</v>
      </c>
      <c r="F974" s="10">
        <v>46.289210899718668</v>
      </c>
    </row>
    <row r="975" spans="1:10">
      <c r="A975">
        <v>7</v>
      </c>
      <c r="B975">
        <v>-91.281000000000006</v>
      </c>
      <c r="C975">
        <v>525</v>
      </c>
      <c r="D975">
        <v>110000</v>
      </c>
      <c r="E975">
        <v>74</v>
      </c>
      <c r="F975" s="10">
        <v>47.797043443307352</v>
      </c>
    </row>
    <row r="976" spans="1:10">
      <c r="A976">
        <v>8</v>
      </c>
      <c r="B976">
        <v>-91.165000000000006</v>
      </c>
      <c r="C976">
        <v>525</v>
      </c>
      <c r="D976">
        <v>110000</v>
      </c>
      <c r="E976">
        <v>60</v>
      </c>
      <c r="F976" s="10">
        <v>50.748262143204109</v>
      </c>
    </row>
    <row r="977" spans="1:6">
      <c r="A977">
        <v>9</v>
      </c>
      <c r="B977">
        <v>-91.049000000000007</v>
      </c>
      <c r="C977">
        <v>525</v>
      </c>
      <c r="D977">
        <v>110000</v>
      </c>
      <c r="E977">
        <v>64</v>
      </c>
      <c r="F977" s="10">
        <v>56.795413183157478</v>
      </c>
    </row>
    <row r="978" spans="1:6">
      <c r="A978">
        <v>10</v>
      </c>
      <c r="B978">
        <v>-90.933999999999997</v>
      </c>
      <c r="C978">
        <v>525</v>
      </c>
      <c r="D978">
        <v>110000</v>
      </c>
      <c r="E978">
        <v>72</v>
      </c>
      <c r="F978" s="10">
        <v>68.354688628603228</v>
      </c>
    </row>
    <row r="979" spans="1:6">
      <c r="A979">
        <v>11</v>
      </c>
      <c r="B979">
        <v>-90.823999999999998</v>
      </c>
      <c r="C979">
        <v>525</v>
      </c>
      <c r="D979">
        <v>110000</v>
      </c>
      <c r="E979">
        <v>87</v>
      </c>
      <c r="F979" s="10">
        <v>87.028901367810008</v>
      </c>
    </row>
    <row r="980" spans="1:6">
      <c r="A980">
        <v>12</v>
      </c>
      <c r="B980">
        <v>-90.709000000000003</v>
      </c>
      <c r="C980">
        <v>525</v>
      </c>
      <c r="D980">
        <v>110000</v>
      </c>
      <c r="E980">
        <v>110</v>
      </c>
      <c r="F980" s="10">
        <v>115.5523840638369</v>
      </c>
    </row>
    <row r="981" spans="1:6">
      <c r="A981">
        <v>13</v>
      </c>
      <c r="B981">
        <v>-90.594999999999999</v>
      </c>
      <c r="C981">
        <v>525</v>
      </c>
      <c r="D981">
        <v>110000</v>
      </c>
      <c r="E981">
        <v>156</v>
      </c>
      <c r="F981" s="10">
        <v>150.38329121581276</v>
      </c>
    </row>
    <row r="982" spans="1:6">
      <c r="A982">
        <v>14</v>
      </c>
      <c r="B982">
        <v>-90.486999999999995</v>
      </c>
      <c r="C982">
        <v>525</v>
      </c>
      <c r="D982">
        <v>110000</v>
      </c>
      <c r="E982">
        <v>159</v>
      </c>
      <c r="F982" s="10">
        <v>183.06323576939613</v>
      </c>
    </row>
    <row r="983" spans="1:6">
      <c r="A983">
        <v>15</v>
      </c>
      <c r="B983">
        <v>-90.372</v>
      </c>
      <c r="C983">
        <v>525</v>
      </c>
      <c r="D983">
        <v>110000</v>
      </c>
      <c r="E983">
        <v>213</v>
      </c>
      <c r="F983" s="10">
        <v>208.08798456209209</v>
      </c>
    </row>
    <row r="984" spans="1:6">
      <c r="A984">
        <v>16</v>
      </c>
      <c r="B984">
        <v>-90.256</v>
      </c>
      <c r="C984">
        <v>525</v>
      </c>
      <c r="D984">
        <v>110000</v>
      </c>
      <c r="E984">
        <v>235</v>
      </c>
      <c r="F984" s="10">
        <v>214.83861804281094</v>
      </c>
    </row>
    <row r="985" spans="1:6">
      <c r="A985">
        <v>17</v>
      </c>
      <c r="B985">
        <v>-90.14</v>
      </c>
      <c r="C985">
        <v>525</v>
      </c>
      <c r="D985">
        <v>110000</v>
      </c>
      <c r="E985">
        <v>221</v>
      </c>
      <c r="F985" s="10">
        <v>200.78990965322052</v>
      </c>
    </row>
    <row r="986" spans="1:6">
      <c r="A986">
        <v>18</v>
      </c>
      <c r="B986">
        <v>-90.025000000000006</v>
      </c>
      <c r="C986">
        <v>525</v>
      </c>
      <c r="D986">
        <v>110000</v>
      </c>
      <c r="E986">
        <v>162</v>
      </c>
      <c r="F986" s="10">
        <v>171.67850260243381</v>
      </c>
    </row>
    <row r="987" spans="1:6">
      <c r="A987">
        <v>19</v>
      </c>
      <c r="B987">
        <v>-89.918999999999997</v>
      </c>
      <c r="C987">
        <v>525</v>
      </c>
      <c r="D987">
        <v>110000</v>
      </c>
      <c r="E987">
        <v>128</v>
      </c>
      <c r="F987" s="10">
        <v>139.82362813257421</v>
      </c>
    </row>
    <row r="988" spans="1:6">
      <c r="A988">
        <v>20</v>
      </c>
      <c r="B988">
        <v>-89.805999999999997</v>
      </c>
      <c r="C988">
        <v>525</v>
      </c>
      <c r="D988">
        <v>110000</v>
      </c>
      <c r="E988">
        <v>105</v>
      </c>
      <c r="F988" s="10">
        <v>108.87009646511102</v>
      </c>
    </row>
    <row r="989" spans="1:6">
      <c r="A989">
        <v>21</v>
      </c>
      <c r="B989">
        <v>-89.691000000000003</v>
      </c>
      <c r="C989">
        <v>525</v>
      </c>
      <c r="D989">
        <v>110000</v>
      </c>
      <c r="E989">
        <v>94</v>
      </c>
      <c r="F989" s="10">
        <v>85.565150009521361</v>
      </c>
    </row>
    <row r="990" spans="1:6">
      <c r="A990">
        <v>22</v>
      </c>
      <c r="B990">
        <v>-89.576999999999998</v>
      </c>
      <c r="C990">
        <v>525</v>
      </c>
      <c r="D990">
        <v>110000</v>
      </c>
      <c r="E990">
        <v>73</v>
      </c>
      <c r="F990" s="10">
        <v>71.408260797970399</v>
      </c>
    </row>
    <row r="991" spans="1:6">
      <c r="A991">
        <v>23</v>
      </c>
      <c r="B991">
        <v>-89.457999999999998</v>
      </c>
      <c r="C991">
        <v>525</v>
      </c>
      <c r="D991">
        <v>110000</v>
      </c>
      <c r="E991">
        <v>56</v>
      </c>
      <c r="F991" s="10">
        <v>63.998920655679271</v>
      </c>
    </row>
    <row r="992" spans="1:6">
      <c r="A992">
        <v>24</v>
      </c>
      <c r="B992">
        <v>-89.341999999999999</v>
      </c>
      <c r="C992">
        <v>525</v>
      </c>
      <c r="D992">
        <v>110000</v>
      </c>
      <c r="E992">
        <v>74</v>
      </c>
      <c r="F992" s="10">
        <v>61.197721769563266</v>
      </c>
    </row>
    <row r="993" spans="1:6">
      <c r="A993">
        <v>25</v>
      </c>
      <c r="B993">
        <v>-89.234999999999999</v>
      </c>
      <c r="C993">
        <v>525</v>
      </c>
      <c r="D993">
        <v>110000</v>
      </c>
      <c r="E993">
        <v>68</v>
      </c>
      <c r="F993" s="10">
        <v>60.576425938208011</v>
      </c>
    </row>
    <row r="994" spans="1:6">
      <c r="A994">
        <v>26</v>
      </c>
      <c r="B994">
        <v>-89.13</v>
      </c>
      <c r="C994">
        <v>525</v>
      </c>
      <c r="D994">
        <v>110000</v>
      </c>
      <c r="E994">
        <v>61</v>
      </c>
      <c r="F994" s="10">
        <v>60.777090680747413</v>
      </c>
    </row>
    <row r="995" spans="1:6">
      <c r="A995">
        <v>27</v>
      </c>
      <c r="B995">
        <v>-89.016000000000005</v>
      </c>
      <c r="C995">
        <v>525</v>
      </c>
      <c r="D995">
        <v>110000</v>
      </c>
      <c r="E995">
        <v>62</v>
      </c>
      <c r="F995" s="10">
        <v>61.347371823398724</v>
      </c>
    </row>
    <row r="996" spans="1:6">
      <c r="A996">
        <v>28</v>
      </c>
      <c r="B996">
        <v>-88.896000000000001</v>
      </c>
      <c r="C996">
        <v>525</v>
      </c>
      <c r="D996">
        <v>110000</v>
      </c>
      <c r="E996">
        <v>61</v>
      </c>
      <c r="F996" s="10">
        <v>62.076952858005029</v>
      </c>
    </row>
    <row r="997" spans="1:6">
      <c r="A997">
        <v>29</v>
      </c>
      <c r="B997">
        <v>-88.790999999999997</v>
      </c>
      <c r="C997">
        <v>525</v>
      </c>
      <c r="D997">
        <v>110000</v>
      </c>
      <c r="E997">
        <v>64</v>
      </c>
      <c r="F997" s="10">
        <v>62.745456206500194</v>
      </c>
    </row>
    <row r="998" spans="1:6">
      <c r="A998">
        <v>30</v>
      </c>
      <c r="B998">
        <v>-88.671999999999997</v>
      </c>
      <c r="C998">
        <v>525</v>
      </c>
      <c r="D998">
        <v>110000</v>
      </c>
      <c r="E998">
        <v>54</v>
      </c>
      <c r="F998" s="10">
        <v>63.511110220517239</v>
      </c>
    </row>
    <row r="999" spans="1:6">
      <c r="A999">
        <v>31</v>
      </c>
      <c r="B999">
        <v>-88.56</v>
      </c>
      <c r="C999">
        <v>525</v>
      </c>
      <c r="D999">
        <v>110000</v>
      </c>
      <c r="E999">
        <v>57</v>
      </c>
      <c r="F999" s="10">
        <v>64.233413430254302</v>
      </c>
    </row>
    <row r="1000" spans="1:6">
      <c r="A1000">
        <v>32</v>
      </c>
      <c r="B1000">
        <v>-88.451999999999998</v>
      </c>
      <c r="C1000">
        <v>525</v>
      </c>
      <c r="D1000">
        <v>110000</v>
      </c>
      <c r="E1000">
        <v>67</v>
      </c>
      <c r="F1000" s="10">
        <v>64.9301992329668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96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97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72</v>
      </c>
      <c r="B1018" t="s">
        <v>51</v>
      </c>
      <c r="C1018" t="s">
        <v>54</v>
      </c>
      <c r="D1018" t="s">
        <v>71</v>
      </c>
      <c r="E1018" t="s">
        <v>70</v>
      </c>
      <c r="F1018" t="s">
        <v>114</v>
      </c>
    </row>
    <row r="1019" spans="1:10">
      <c r="A1019">
        <v>1</v>
      </c>
      <c r="B1019">
        <v>-91.947999999999993</v>
      </c>
      <c r="C1019">
        <v>525</v>
      </c>
      <c r="D1019">
        <v>110000</v>
      </c>
      <c r="E1019">
        <v>35</v>
      </c>
      <c r="F1019" s="10">
        <v>43.753321066889512</v>
      </c>
      <c r="J1019" t="s">
        <v>145</v>
      </c>
    </row>
    <row r="1020" spans="1:10">
      <c r="A1020">
        <v>2</v>
      </c>
      <c r="B1020">
        <v>-91.838999999999999</v>
      </c>
      <c r="C1020">
        <v>525</v>
      </c>
      <c r="D1020">
        <v>110000</v>
      </c>
      <c r="E1020">
        <v>42</v>
      </c>
      <c r="F1020" s="10">
        <v>44.245637443450605</v>
      </c>
    </row>
    <row r="1021" spans="1:10">
      <c r="A1021">
        <v>3</v>
      </c>
      <c r="B1021">
        <v>-91.724000000000004</v>
      </c>
      <c r="C1021">
        <v>525</v>
      </c>
      <c r="D1021">
        <v>110000</v>
      </c>
      <c r="E1021">
        <v>45</v>
      </c>
      <c r="F1021" s="10">
        <v>44.789433826256335</v>
      </c>
    </row>
    <row r="1022" spans="1:10">
      <c r="A1022">
        <v>4</v>
      </c>
      <c r="B1022">
        <v>-91.611999999999995</v>
      </c>
      <c r="C1022">
        <v>525</v>
      </c>
      <c r="D1022">
        <v>110000</v>
      </c>
      <c r="E1022">
        <v>53</v>
      </c>
      <c r="F1022" s="10">
        <v>45.393578732035508</v>
      </c>
    </row>
    <row r="1023" spans="1:10">
      <c r="A1023">
        <v>5</v>
      </c>
      <c r="B1023">
        <v>-91.5</v>
      </c>
      <c r="C1023">
        <v>525</v>
      </c>
      <c r="D1023">
        <v>110000</v>
      </c>
      <c r="E1023">
        <v>44</v>
      </c>
      <c r="F1023" s="10">
        <v>46.202706366285106</v>
      </c>
    </row>
    <row r="1024" spans="1:10">
      <c r="A1024">
        <v>6</v>
      </c>
      <c r="B1024">
        <v>-91.394000000000005</v>
      </c>
      <c r="C1024">
        <v>525</v>
      </c>
      <c r="D1024">
        <v>110000</v>
      </c>
      <c r="E1024">
        <v>51</v>
      </c>
      <c r="F1024" s="10">
        <v>47.426562146199558</v>
      </c>
    </row>
    <row r="1025" spans="1:6">
      <c r="A1025">
        <v>7</v>
      </c>
      <c r="B1025">
        <v>-91.281000000000006</v>
      </c>
      <c r="C1025">
        <v>525</v>
      </c>
      <c r="D1025">
        <v>110000</v>
      </c>
      <c r="E1025">
        <v>41</v>
      </c>
      <c r="F1025" s="10">
        <v>49.800338454116776</v>
      </c>
    </row>
    <row r="1026" spans="1:6">
      <c r="A1026">
        <v>8</v>
      </c>
      <c r="B1026">
        <v>-91.165000000000006</v>
      </c>
      <c r="C1026">
        <v>525</v>
      </c>
      <c r="D1026">
        <v>110000</v>
      </c>
      <c r="E1026">
        <v>64</v>
      </c>
      <c r="F1026" s="10">
        <v>54.473450525490883</v>
      </c>
    </row>
    <row r="1027" spans="1:6">
      <c r="A1027">
        <v>9</v>
      </c>
      <c r="B1027">
        <v>-91.049000000000007</v>
      </c>
      <c r="C1027">
        <v>525</v>
      </c>
      <c r="D1027">
        <v>110000</v>
      </c>
      <c r="E1027">
        <v>76</v>
      </c>
      <c r="F1027" s="10">
        <v>63.056103450055026</v>
      </c>
    </row>
    <row r="1028" spans="1:6">
      <c r="A1028">
        <v>10</v>
      </c>
      <c r="B1028">
        <v>-90.933999999999997</v>
      </c>
      <c r="C1028">
        <v>525</v>
      </c>
      <c r="D1028">
        <v>110000</v>
      </c>
      <c r="E1028">
        <v>104</v>
      </c>
      <c r="F1028" s="10">
        <v>77.258495983328487</v>
      </c>
    </row>
    <row r="1029" spans="1:6">
      <c r="A1029">
        <v>11</v>
      </c>
      <c r="B1029">
        <v>-90.823999999999998</v>
      </c>
      <c r="C1029">
        <v>525</v>
      </c>
      <c r="D1029">
        <v>110000</v>
      </c>
      <c r="E1029">
        <v>103</v>
      </c>
      <c r="F1029" s="10">
        <v>97.285449567923024</v>
      </c>
    </row>
    <row r="1030" spans="1:6">
      <c r="A1030">
        <v>12</v>
      </c>
      <c r="B1030">
        <v>-90.709000000000003</v>
      </c>
      <c r="C1030">
        <v>525</v>
      </c>
      <c r="D1030">
        <v>110000</v>
      </c>
      <c r="E1030">
        <v>110</v>
      </c>
      <c r="F1030" s="10">
        <v>124.48253405253857</v>
      </c>
    </row>
    <row r="1031" spans="1:6">
      <c r="A1031">
        <v>13</v>
      </c>
      <c r="B1031">
        <v>-90.594999999999999</v>
      </c>
      <c r="C1031">
        <v>525</v>
      </c>
      <c r="D1031">
        <v>110000</v>
      </c>
      <c r="E1031">
        <v>129</v>
      </c>
      <c r="F1031" s="10">
        <v>154.72492272145684</v>
      </c>
    </row>
    <row r="1032" spans="1:6">
      <c r="A1032">
        <v>14</v>
      </c>
      <c r="B1032">
        <v>-90.486999999999995</v>
      </c>
      <c r="C1032">
        <v>525</v>
      </c>
      <c r="D1032">
        <v>110000</v>
      </c>
      <c r="E1032">
        <v>181</v>
      </c>
      <c r="F1032" s="10">
        <v>181.37860693326371</v>
      </c>
    </row>
    <row r="1033" spans="1:6">
      <c r="A1033">
        <v>15</v>
      </c>
      <c r="B1033">
        <v>-90.372</v>
      </c>
      <c r="C1033">
        <v>525</v>
      </c>
      <c r="D1033">
        <v>110000</v>
      </c>
      <c r="E1033">
        <v>203</v>
      </c>
      <c r="F1033" s="10">
        <v>201.2445675634284</v>
      </c>
    </row>
    <row r="1034" spans="1:6">
      <c r="A1034">
        <v>16</v>
      </c>
      <c r="B1034">
        <v>-90.256</v>
      </c>
      <c r="C1034">
        <v>525</v>
      </c>
      <c r="D1034">
        <v>110000</v>
      </c>
      <c r="E1034">
        <v>216</v>
      </c>
      <c r="F1034" s="10">
        <v>207.12190025888111</v>
      </c>
    </row>
    <row r="1035" spans="1:6">
      <c r="A1035">
        <v>17</v>
      </c>
      <c r="B1035">
        <v>-90.14</v>
      </c>
      <c r="C1035">
        <v>525</v>
      </c>
      <c r="D1035">
        <v>110000</v>
      </c>
      <c r="E1035">
        <v>231</v>
      </c>
      <c r="F1035" s="10">
        <v>197.20287949984299</v>
      </c>
    </row>
    <row r="1036" spans="1:6">
      <c r="A1036">
        <v>18</v>
      </c>
      <c r="B1036">
        <v>-90.025000000000006</v>
      </c>
      <c r="C1036">
        <v>525</v>
      </c>
      <c r="D1036">
        <v>110000</v>
      </c>
      <c r="E1036">
        <v>175</v>
      </c>
      <c r="F1036" s="10">
        <v>174.77564543632812</v>
      </c>
    </row>
    <row r="1037" spans="1:6">
      <c r="A1037">
        <v>19</v>
      </c>
      <c r="B1037">
        <v>-89.918999999999997</v>
      </c>
      <c r="C1037">
        <v>525</v>
      </c>
      <c r="D1037">
        <v>110000</v>
      </c>
      <c r="E1037">
        <v>143</v>
      </c>
      <c r="F1037" s="10">
        <v>148.2458083675067</v>
      </c>
    </row>
    <row r="1038" spans="1:6">
      <c r="A1038">
        <v>20</v>
      </c>
      <c r="B1038">
        <v>-89.805999999999997</v>
      </c>
      <c r="C1038">
        <v>525</v>
      </c>
      <c r="D1038">
        <v>110000</v>
      </c>
      <c r="E1038">
        <v>116</v>
      </c>
      <c r="F1038" s="10">
        <v>119.786783204774</v>
      </c>
    </row>
    <row r="1039" spans="1:6">
      <c r="A1039">
        <v>21</v>
      </c>
      <c r="B1039">
        <v>-89.691000000000003</v>
      </c>
      <c r="C1039">
        <v>525</v>
      </c>
      <c r="D1039">
        <v>110000</v>
      </c>
      <c r="E1039">
        <v>83</v>
      </c>
      <c r="F1039" s="10">
        <v>95.372782471859196</v>
      </c>
    </row>
    <row r="1040" spans="1:6">
      <c r="A1040">
        <v>22</v>
      </c>
      <c r="B1040">
        <v>-89.576999999999998</v>
      </c>
      <c r="C1040">
        <v>525</v>
      </c>
      <c r="D1040">
        <v>110000</v>
      </c>
      <c r="E1040">
        <v>74</v>
      </c>
      <c r="F1040" s="10">
        <v>77.882691557967561</v>
      </c>
    </row>
    <row r="1041" spans="1:6">
      <c r="A1041">
        <v>23</v>
      </c>
      <c r="B1041">
        <v>-89.457999999999998</v>
      </c>
      <c r="C1041">
        <v>525</v>
      </c>
      <c r="D1041">
        <v>110000</v>
      </c>
      <c r="E1041">
        <v>71</v>
      </c>
      <c r="F1041" s="10">
        <v>66.536199296198717</v>
      </c>
    </row>
    <row r="1042" spans="1:6">
      <c r="A1042">
        <v>24</v>
      </c>
      <c r="B1042">
        <v>-89.341999999999999</v>
      </c>
      <c r="C1042">
        <v>525</v>
      </c>
      <c r="D1042">
        <v>110000</v>
      </c>
      <c r="E1042">
        <v>72</v>
      </c>
      <c r="F1042" s="10">
        <v>60.654662879708489</v>
      </c>
    </row>
    <row r="1043" spans="1:6">
      <c r="A1043">
        <v>25</v>
      </c>
      <c r="B1043">
        <v>-89.234999999999999</v>
      </c>
      <c r="C1043">
        <v>525</v>
      </c>
      <c r="D1043">
        <v>110000</v>
      </c>
      <c r="E1043">
        <v>66</v>
      </c>
      <c r="F1043" s="10">
        <v>58.141712238315847</v>
      </c>
    </row>
    <row r="1044" spans="1:6">
      <c r="A1044">
        <v>26</v>
      </c>
      <c r="B1044">
        <v>-89.13</v>
      </c>
      <c r="C1044">
        <v>525</v>
      </c>
      <c r="D1044">
        <v>110000</v>
      </c>
      <c r="E1044">
        <v>50</v>
      </c>
      <c r="F1044" s="10">
        <v>57.217921017962787</v>
      </c>
    </row>
    <row r="1045" spans="1:6">
      <c r="A1045">
        <v>27</v>
      </c>
      <c r="B1045">
        <v>-89.016000000000005</v>
      </c>
      <c r="C1045">
        <v>525</v>
      </c>
      <c r="D1045">
        <v>110000</v>
      </c>
      <c r="E1045">
        <v>57</v>
      </c>
      <c r="F1045" s="10">
        <v>57.089160931891513</v>
      </c>
    </row>
    <row r="1046" spans="1:6">
      <c r="A1046">
        <v>28</v>
      </c>
      <c r="B1046">
        <v>-88.896000000000001</v>
      </c>
      <c r="C1046">
        <v>525</v>
      </c>
      <c r="D1046">
        <v>110000</v>
      </c>
      <c r="E1046">
        <v>63</v>
      </c>
      <c r="F1046" s="10">
        <v>57.384466048698243</v>
      </c>
    </row>
    <row r="1047" spans="1:6">
      <c r="A1047">
        <v>29</v>
      </c>
      <c r="B1047">
        <v>-88.790999999999997</v>
      </c>
      <c r="C1047">
        <v>525</v>
      </c>
      <c r="D1047">
        <v>110000</v>
      </c>
      <c r="E1047">
        <v>62</v>
      </c>
      <c r="F1047" s="10">
        <v>57.782524887019193</v>
      </c>
    </row>
    <row r="1048" spans="1:6">
      <c r="A1048">
        <v>30</v>
      </c>
      <c r="B1048">
        <v>-88.671999999999997</v>
      </c>
      <c r="C1048">
        <v>525</v>
      </c>
      <c r="D1048">
        <v>110000</v>
      </c>
      <c r="E1048">
        <v>58</v>
      </c>
      <c r="F1048" s="10">
        <v>58.287029408664637</v>
      </c>
    </row>
    <row r="1049" spans="1:6">
      <c r="A1049">
        <v>31</v>
      </c>
      <c r="B1049">
        <v>-88.56</v>
      </c>
      <c r="C1049">
        <v>525</v>
      </c>
      <c r="D1049">
        <v>110000</v>
      </c>
      <c r="E1049">
        <v>48</v>
      </c>
      <c r="F1049" s="10">
        <v>58.778126539954847</v>
      </c>
    </row>
    <row r="1050" spans="1:6">
      <c r="A1050">
        <v>32</v>
      </c>
      <c r="B1050">
        <v>-88.451999999999998</v>
      </c>
      <c r="C1050">
        <v>525</v>
      </c>
      <c r="D1050">
        <v>110000</v>
      </c>
      <c r="E1050">
        <v>59</v>
      </c>
      <c r="F1050" s="10">
        <v>59.255765755536871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98</v>
      </c>
    </row>
    <row r="1056" spans="1:6">
      <c r="A1056" t="s">
        <v>2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99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72</v>
      </c>
      <c r="B1068" t="s">
        <v>51</v>
      </c>
      <c r="C1068" t="s">
        <v>54</v>
      </c>
      <c r="D1068" t="s">
        <v>71</v>
      </c>
      <c r="E1068" t="s">
        <v>70</v>
      </c>
      <c r="F1068" t="s">
        <v>114</v>
      </c>
    </row>
    <row r="1069" spans="1:10">
      <c r="A1069">
        <v>1</v>
      </c>
      <c r="B1069">
        <v>-91.947999999999993</v>
      </c>
      <c r="C1069">
        <v>525</v>
      </c>
      <c r="D1069">
        <v>110000</v>
      </c>
      <c r="E1069">
        <v>45</v>
      </c>
      <c r="F1069" s="10">
        <v>48.985992512856072</v>
      </c>
      <c r="J1069" t="s">
        <v>146</v>
      </c>
    </row>
    <row r="1070" spans="1:10">
      <c r="A1070">
        <v>2</v>
      </c>
      <c r="B1070">
        <v>-91.838999999999999</v>
      </c>
      <c r="C1070">
        <v>525</v>
      </c>
      <c r="D1070">
        <v>110000</v>
      </c>
      <c r="E1070">
        <v>43</v>
      </c>
      <c r="F1070" s="10">
        <v>49.387452290053609</v>
      </c>
    </row>
    <row r="1071" spans="1:10">
      <c r="A1071">
        <v>3</v>
      </c>
      <c r="B1071">
        <v>-91.724000000000004</v>
      </c>
      <c r="C1071">
        <v>525</v>
      </c>
      <c r="D1071">
        <v>110000</v>
      </c>
      <c r="E1071">
        <v>48</v>
      </c>
      <c r="F1071" s="10">
        <v>49.833240888867827</v>
      </c>
    </row>
    <row r="1072" spans="1:10">
      <c r="A1072">
        <v>4</v>
      </c>
      <c r="B1072">
        <v>-91.611999999999995</v>
      </c>
      <c r="C1072">
        <v>525</v>
      </c>
      <c r="D1072">
        <v>110000</v>
      </c>
      <c r="E1072">
        <v>59</v>
      </c>
      <c r="F1072" s="10">
        <v>50.336097954582918</v>
      </c>
    </row>
    <row r="1073" spans="1:6">
      <c r="A1073">
        <v>5</v>
      </c>
      <c r="B1073">
        <v>-91.5</v>
      </c>
      <c r="C1073">
        <v>525</v>
      </c>
      <c r="D1073">
        <v>110000</v>
      </c>
      <c r="E1073">
        <v>43</v>
      </c>
      <c r="F1073" s="10">
        <v>51.029921404519364</v>
      </c>
    </row>
    <row r="1074" spans="1:6">
      <c r="A1074">
        <v>6</v>
      </c>
      <c r="B1074">
        <v>-91.394000000000005</v>
      </c>
      <c r="C1074">
        <v>525</v>
      </c>
      <c r="D1074">
        <v>110000</v>
      </c>
      <c r="E1074">
        <v>59</v>
      </c>
      <c r="F1074" s="10">
        <v>52.11778494637381</v>
      </c>
    </row>
    <row r="1075" spans="1:6">
      <c r="A1075">
        <v>7</v>
      </c>
      <c r="B1075">
        <v>-91.281000000000006</v>
      </c>
      <c r="C1075">
        <v>525</v>
      </c>
      <c r="D1075">
        <v>110000</v>
      </c>
      <c r="E1075">
        <v>54</v>
      </c>
      <c r="F1075" s="10">
        <v>54.294649424921992</v>
      </c>
    </row>
    <row r="1076" spans="1:6">
      <c r="A1076">
        <v>8</v>
      </c>
      <c r="B1076">
        <v>-91.165000000000006</v>
      </c>
      <c r="C1076">
        <v>525</v>
      </c>
      <c r="D1076">
        <v>110000</v>
      </c>
      <c r="E1076">
        <v>62</v>
      </c>
      <c r="F1076" s="10">
        <v>58.68074912379155</v>
      </c>
    </row>
    <row r="1077" spans="1:6">
      <c r="A1077">
        <v>9</v>
      </c>
      <c r="B1077">
        <v>-91.049000000000007</v>
      </c>
      <c r="C1077">
        <v>525</v>
      </c>
      <c r="D1077">
        <v>110000</v>
      </c>
      <c r="E1077">
        <v>82</v>
      </c>
      <c r="F1077" s="10">
        <v>66.873258439211284</v>
      </c>
    </row>
    <row r="1078" spans="1:6">
      <c r="A1078">
        <v>10</v>
      </c>
      <c r="B1078">
        <v>-90.933999999999997</v>
      </c>
      <c r="C1078">
        <v>525</v>
      </c>
      <c r="D1078">
        <v>110000</v>
      </c>
      <c r="E1078">
        <v>93</v>
      </c>
      <c r="F1078" s="10">
        <v>80.612922537559555</v>
      </c>
    </row>
    <row r="1079" spans="1:6">
      <c r="A1079">
        <v>11</v>
      </c>
      <c r="B1079">
        <v>-90.823999999999998</v>
      </c>
      <c r="C1079">
        <v>525</v>
      </c>
      <c r="D1079">
        <v>110000</v>
      </c>
      <c r="E1079">
        <v>97</v>
      </c>
      <c r="F1079" s="10">
        <v>100.21394941597477</v>
      </c>
    </row>
    <row r="1080" spans="1:6">
      <c r="A1080">
        <v>12</v>
      </c>
      <c r="B1080">
        <v>-90.709000000000003</v>
      </c>
      <c r="C1080">
        <v>525</v>
      </c>
      <c r="D1080">
        <v>110000</v>
      </c>
      <c r="E1080">
        <v>112</v>
      </c>
      <c r="F1080" s="10">
        <v>127.1380105808163</v>
      </c>
    </row>
    <row r="1081" spans="1:6">
      <c r="A1081">
        <v>13</v>
      </c>
      <c r="B1081">
        <v>-90.594999999999999</v>
      </c>
      <c r="C1081">
        <v>525</v>
      </c>
      <c r="D1081">
        <v>110000</v>
      </c>
      <c r="E1081">
        <v>163</v>
      </c>
      <c r="F1081" s="10">
        <v>157.45045167839265</v>
      </c>
    </row>
    <row r="1082" spans="1:6">
      <c r="A1082">
        <v>14</v>
      </c>
      <c r="B1082">
        <v>-90.486999999999995</v>
      </c>
      <c r="C1082">
        <v>525</v>
      </c>
      <c r="D1082">
        <v>110000</v>
      </c>
      <c r="E1082">
        <v>183</v>
      </c>
      <c r="F1082" s="10">
        <v>184.56432074385256</v>
      </c>
    </row>
    <row r="1083" spans="1:6">
      <c r="A1083">
        <v>15</v>
      </c>
      <c r="B1083">
        <v>-90.372</v>
      </c>
      <c r="C1083">
        <v>525</v>
      </c>
      <c r="D1083">
        <v>110000</v>
      </c>
      <c r="E1083">
        <v>184</v>
      </c>
      <c r="F1083" s="10">
        <v>205.27400337447637</v>
      </c>
    </row>
    <row r="1084" spans="1:6">
      <c r="A1084">
        <v>16</v>
      </c>
      <c r="B1084">
        <v>-90.256</v>
      </c>
      <c r="C1084">
        <v>525</v>
      </c>
      <c r="D1084">
        <v>110000</v>
      </c>
      <c r="E1084">
        <v>224</v>
      </c>
      <c r="F1084" s="10">
        <v>212.13364816209199</v>
      </c>
    </row>
    <row r="1085" spans="1:6">
      <c r="A1085">
        <v>17</v>
      </c>
      <c r="B1085">
        <v>-90.14</v>
      </c>
      <c r="C1085">
        <v>525</v>
      </c>
      <c r="D1085">
        <v>110000</v>
      </c>
      <c r="E1085">
        <v>228</v>
      </c>
      <c r="F1085" s="10">
        <v>203.00865517288833</v>
      </c>
    </row>
    <row r="1086" spans="1:6">
      <c r="A1086">
        <v>18</v>
      </c>
      <c r="B1086">
        <v>-90.025000000000006</v>
      </c>
      <c r="C1086">
        <v>525</v>
      </c>
      <c r="D1086">
        <v>110000</v>
      </c>
      <c r="E1086">
        <v>198</v>
      </c>
      <c r="F1086" s="10">
        <v>180.94040301790133</v>
      </c>
    </row>
    <row r="1087" spans="1:6">
      <c r="A1087">
        <v>19</v>
      </c>
      <c r="B1087">
        <v>-89.918999999999997</v>
      </c>
      <c r="C1087">
        <v>525</v>
      </c>
      <c r="D1087">
        <v>110000</v>
      </c>
      <c r="E1087">
        <v>138</v>
      </c>
      <c r="F1087" s="10">
        <v>154.3076662646219</v>
      </c>
    </row>
    <row r="1088" spans="1:6">
      <c r="A1088">
        <v>20</v>
      </c>
      <c r="B1088">
        <v>-89.805999999999997</v>
      </c>
      <c r="C1088">
        <v>525</v>
      </c>
      <c r="D1088">
        <v>110000</v>
      </c>
      <c r="E1088">
        <v>121</v>
      </c>
      <c r="F1088" s="10">
        <v>125.38180742100823</v>
      </c>
    </row>
    <row r="1089" spans="1:6">
      <c r="A1089">
        <v>21</v>
      </c>
      <c r="B1089">
        <v>-89.691000000000003</v>
      </c>
      <c r="C1089">
        <v>525</v>
      </c>
      <c r="D1089">
        <v>110000</v>
      </c>
      <c r="E1089">
        <v>97</v>
      </c>
      <c r="F1089" s="10">
        <v>100.31018622787374</v>
      </c>
    </row>
    <row r="1090" spans="1:6">
      <c r="A1090">
        <v>22</v>
      </c>
      <c r="B1090">
        <v>-89.576999999999998</v>
      </c>
      <c r="C1090">
        <v>525</v>
      </c>
      <c r="D1090">
        <v>110000</v>
      </c>
      <c r="E1090">
        <v>85</v>
      </c>
      <c r="F1090" s="10">
        <v>82.174641946967029</v>
      </c>
    </row>
    <row r="1091" spans="1:6">
      <c r="A1091">
        <v>23</v>
      </c>
      <c r="B1091">
        <v>-89.457999999999998</v>
      </c>
      <c r="C1091">
        <v>525</v>
      </c>
      <c r="D1091">
        <v>110000</v>
      </c>
      <c r="E1091">
        <v>59</v>
      </c>
      <c r="F1091" s="10">
        <v>70.281637109590562</v>
      </c>
    </row>
    <row r="1092" spans="1:6">
      <c r="A1092">
        <v>24</v>
      </c>
      <c r="B1092">
        <v>-89.341999999999999</v>
      </c>
      <c r="C1092">
        <v>525</v>
      </c>
      <c r="D1092">
        <v>110000</v>
      </c>
      <c r="E1092">
        <v>78</v>
      </c>
      <c r="F1092" s="10">
        <v>64.02155723014377</v>
      </c>
    </row>
    <row r="1093" spans="1:6">
      <c r="A1093">
        <v>25</v>
      </c>
      <c r="B1093">
        <v>-89.234999999999999</v>
      </c>
      <c r="C1093">
        <v>525</v>
      </c>
      <c r="D1093">
        <v>110000</v>
      </c>
      <c r="E1093">
        <v>72</v>
      </c>
      <c r="F1093" s="10">
        <v>61.27140289736748</v>
      </c>
    </row>
    <row r="1094" spans="1:6">
      <c r="A1094">
        <v>26</v>
      </c>
      <c r="B1094">
        <v>-89.13</v>
      </c>
      <c r="C1094">
        <v>525</v>
      </c>
      <c r="D1094">
        <v>110000</v>
      </c>
      <c r="E1094">
        <v>62</v>
      </c>
      <c r="F1094" s="10">
        <v>60.184907440139298</v>
      </c>
    </row>
    <row r="1095" spans="1:6">
      <c r="A1095">
        <v>27</v>
      </c>
      <c r="B1095">
        <v>-89.016000000000005</v>
      </c>
      <c r="C1095">
        <v>525</v>
      </c>
      <c r="D1095">
        <v>110000</v>
      </c>
      <c r="E1095">
        <v>60</v>
      </c>
      <c r="F1095" s="10">
        <v>59.924423270612095</v>
      </c>
    </row>
    <row r="1096" spans="1:6">
      <c r="A1096">
        <v>28</v>
      </c>
      <c r="B1096">
        <v>-88.896000000000001</v>
      </c>
      <c r="C1096">
        <v>525</v>
      </c>
      <c r="D1096">
        <v>110000</v>
      </c>
      <c r="E1096">
        <v>70</v>
      </c>
      <c r="F1096" s="10">
        <v>60.105558643151262</v>
      </c>
    </row>
    <row r="1097" spans="1:6">
      <c r="A1097">
        <v>29</v>
      </c>
      <c r="B1097">
        <v>-88.790999999999997</v>
      </c>
      <c r="C1097">
        <v>525</v>
      </c>
      <c r="D1097">
        <v>110000</v>
      </c>
      <c r="E1097">
        <v>53</v>
      </c>
      <c r="F1097" s="10">
        <v>60.412360858985977</v>
      </c>
    </row>
    <row r="1098" spans="1:6">
      <c r="A1098">
        <v>30</v>
      </c>
      <c r="B1098">
        <v>-88.671999999999997</v>
      </c>
      <c r="C1098">
        <v>525</v>
      </c>
      <c r="D1098">
        <v>110000</v>
      </c>
      <c r="E1098">
        <v>64</v>
      </c>
      <c r="F1098" s="10">
        <v>60.816989004821565</v>
      </c>
    </row>
    <row r="1099" spans="1:6">
      <c r="A1099">
        <v>31</v>
      </c>
      <c r="B1099">
        <v>-88.56</v>
      </c>
      <c r="C1099">
        <v>525</v>
      </c>
      <c r="D1099">
        <v>110000</v>
      </c>
      <c r="E1099">
        <v>51</v>
      </c>
      <c r="F1099" s="10">
        <v>61.215230992666555</v>
      </c>
    </row>
    <row r="1100" spans="1:6">
      <c r="A1100">
        <v>32</v>
      </c>
      <c r="B1100">
        <v>-88.451999999999998</v>
      </c>
      <c r="C1100">
        <v>525</v>
      </c>
      <c r="D1100">
        <v>110000</v>
      </c>
      <c r="E1100">
        <v>60</v>
      </c>
      <c r="F1100" s="10">
        <v>61.603634201401611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100</v>
      </c>
    </row>
    <row r="1106" spans="1:10">
      <c r="A1106" t="s">
        <v>24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101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72</v>
      </c>
      <c r="B1118" t="s">
        <v>51</v>
      </c>
      <c r="C1118" t="s">
        <v>54</v>
      </c>
      <c r="D1118" t="s">
        <v>71</v>
      </c>
      <c r="E1118" t="s">
        <v>70</v>
      </c>
      <c r="F1118" t="s">
        <v>114</v>
      </c>
    </row>
    <row r="1119" spans="1:10">
      <c r="A1119">
        <v>1</v>
      </c>
      <c r="B1119">
        <v>-91.947999999999993</v>
      </c>
      <c r="C1119">
        <v>1578</v>
      </c>
      <c r="D1119">
        <v>330000</v>
      </c>
      <c r="E1119">
        <v>117</v>
      </c>
      <c r="F1119" s="10">
        <v>136.12631427351843</v>
      </c>
      <c r="J1119" t="s">
        <v>147</v>
      </c>
    </row>
    <row r="1120" spans="1:10">
      <c r="A1120">
        <v>2</v>
      </c>
      <c r="B1120">
        <v>-91.838999999999999</v>
      </c>
      <c r="C1120">
        <v>1578</v>
      </c>
      <c r="D1120">
        <v>330000</v>
      </c>
      <c r="E1120">
        <v>122</v>
      </c>
      <c r="F1120" s="10">
        <v>138.28165270681023</v>
      </c>
    </row>
    <row r="1121" spans="1:6">
      <c r="A1121">
        <v>3</v>
      </c>
      <c r="B1121">
        <v>-91.724000000000004</v>
      </c>
      <c r="C1121">
        <v>1578</v>
      </c>
      <c r="D1121">
        <v>330000</v>
      </c>
      <c r="E1121">
        <v>142</v>
      </c>
      <c r="F1121" s="10">
        <v>141.03535569104579</v>
      </c>
    </row>
    <row r="1122" spans="1:6">
      <c r="A1122">
        <v>4</v>
      </c>
      <c r="B1122">
        <v>-91.611999999999995</v>
      </c>
      <c r="C1122">
        <v>1578</v>
      </c>
      <c r="D1122">
        <v>330000</v>
      </c>
      <c r="E1122">
        <v>158</v>
      </c>
      <c r="F1122" s="10">
        <v>144.56860028187668</v>
      </c>
    </row>
    <row r="1123" spans="1:6">
      <c r="A1123">
        <v>5</v>
      </c>
      <c r="B1123">
        <v>-91.5</v>
      </c>
      <c r="C1123">
        <v>1578</v>
      </c>
      <c r="D1123">
        <v>330000</v>
      </c>
      <c r="E1123">
        <v>164</v>
      </c>
      <c r="F1123" s="10">
        <v>149.52619424692915</v>
      </c>
    </row>
    <row r="1124" spans="1:6">
      <c r="A1124">
        <v>6</v>
      </c>
      <c r="B1124">
        <v>-91.394000000000005</v>
      </c>
      <c r="C1124">
        <v>1578</v>
      </c>
      <c r="D1124">
        <v>330000</v>
      </c>
      <c r="E1124">
        <v>167</v>
      </c>
      <c r="F1124" s="10">
        <v>156.27660311790228</v>
      </c>
    </row>
    <row r="1125" spans="1:6">
      <c r="A1125">
        <v>7</v>
      </c>
      <c r="B1125">
        <v>-91.281000000000006</v>
      </c>
      <c r="C1125">
        <v>1578</v>
      </c>
      <c r="D1125">
        <v>330000</v>
      </c>
      <c r="E1125">
        <v>199</v>
      </c>
      <c r="F1125" s="10">
        <v>166.71556123827892</v>
      </c>
    </row>
    <row r="1126" spans="1:6">
      <c r="A1126">
        <v>8</v>
      </c>
      <c r="B1126">
        <v>-91.165000000000006</v>
      </c>
      <c r="C1126">
        <v>1578</v>
      </c>
      <c r="D1126">
        <v>330000</v>
      </c>
      <c r="E1126">
        <v>175</v>
      </c>
      <c r="F1126" s="10">
        <v>182.21223637746567</v>
      </c>
    </row>
    <row r="1127" spans="1:6">
      <c r="A1127">
        <v>9</v>
      </c>
      <c r="B1127">
        <v>-91.049000000000007</v>
      </c>
      <c r="C1127">
        <v>1578</v>
      </c>
      <c r="D1127">
        <v>330000</v>
      </c>
      <c r="E1127">
        <v>222</v>
      </c>
      <c r="F1127" s="10">
        <v>203.86881374496119</v>
      </c>
    </row>
    <row r="1128" spans="1:6">
      <c r="A1128">
        <v>10</v>
      </c>
      <c r="B1128">
        <v>-90.933999999999997</v>
      </c>
      <c r="C1128">
        <v>1578</v>
      </c>
      <c r="D1128">
        <v>330000</v>
      </c>
      <c r="E1128">
        <v>212</v>
      </c>
      <c r="F1128" s="10">
        <v>232.3266370070358</v>
      </c>
    </row>
    <row r="1129" spans="1:6">
      <c r="A1129">
        <v>11</v>
      </c>
      <c r="B1129">
        <v>-90.823999999999998</v>
      </c>
      <c r="C1129">
        <v>1578</v>
      </c>
      <c r="D1129">
        <v>330000</v>
      </c>
      <c r="E1129">
        <v>280</v>
      </c>
      <c r="F1129" s="10">
        <v>266.11518837555303</v>
      </c>
    </row>
    <row r="1130" spans="1:6">
      <c r="A1130">
        <v>12</v>
      </c>
      <c r="B1130">
        <v>-90.709000000000003</v>
      </c>
      <c r="C1130">
        <v>1578</v>
      </c>
      <c r="D1130">
        <v>330000</v>
      </c>
      <c r="E1130">
        <v>299</v>
      </c>
      <c r="F1130" s="10">
        <v>307.15916436319952</v>
      </c>
    </row>
    <row r="1131" spans="1:6">
      <c r="A1131">
        <v>13</v>
      </c>
      <c r="B1131">
        <v>-90.594999999999999</v>
      </c>
      <c r="C1131">
        <v>1578</v>
      </c>
      <c r="D1131">
        <v>330000</v>
      </c>
      <c r="E1131">
        <v>314</v>
      </c>
      <c r="F1131" s="10">
        <v>351.0331516777461</v>
      </c>
    </row>
    <row r="1132" spans="1:6">
      <c r="A1132">
        <v>14</v>
      </c>
      <c r="B1132">
        <v>-90.486999999999995</v>
      </c>
      <c r="C1132">
        <v>1578</v>
      </c>
      <c r="D1132">
        <v>330000</v>
      </c>
      <c r="E1132">
        <v>387</v>
      </c>
      <c r="F1132" s="10">
        <v>391.97405970309023</v>
      </c>
    </row>
    <row r="1133" spans="1:6">
      <c r="A1133">
        <v>15</v>
      </c>
      <c r="B1133">
        <v>-90.372</v>
      </c>
      <c r="C1133">
        <v>1578</v>
      </c>
      <c r="D1133">
        <v>330000</v>
      </c>
      <c r="E1133">
        <v>436</v>
      </c>
      <c r="F1133" s="10">
        <v>430.29845717762709</v>
      </c>
    </row>
    <row r="1134" spans="1:6">
      <c r="A1134">
        <v>16</v>
      </c>
      <c r="B1134">
        <v>-90.256</v>
      </c>
      <c r="C1134">
        <v>1578</v>
      </c>
      <c r="D1134">
        <v>330000</v>
      </c>
      <c r="E1134">
        <v>477</v>
      </c>
      <c r="F1134" s="10">
        <v>458.63007185895992</v>
      </c>
    </row>
    <row r="1135" spans="1:6">
      <c r="A1135">
        <v>17</v>
      </c>
      <c r="B1135">
        <v>-90.14</v>
      </c>
      <c r="C1135">
        <v>1578</v>
      </c>
      <c r="D1135">
        <v>330000</v>
      </c>
      <c r="E1135">
        <v>508</v>
      </c>
      <c r="F1135" s="10">
        <v>472.7056725628043</v>
      </c>
    </row>
    <row r="1136" spans="1:6">
      <c r="A1136">
        <v>18</v>
      </c>
      <c r="B1136">
        <v>-90.025000000000006</v>
      </c>
      <c r="C1136">
        <v>1578</v>
      </c>
      <c r="D1136">
        <v>330000</v>
      </c>
      <c r="E1136">
        <v>484</v>
      </c>
      <c r="F1136" s="10">
        <v>470.72618106847926</v>
      </c>
    </row>
    <row r="1137" spans="1:6">
      <c r="A1137">
        <v>19</v>
      </c>
      <c r="B1137">
        <v>-89.918999999999997</v>
      </c>
      <c r="C1137">
        <v>1578</v>
      </c>
      <c r="D1137">
        <v>330000</v>
      </c>
      <c r="E1137">
        <v>456</v>
      </c>
      <c r="F1137" s="10">
        <v>455.30483446184047</v>
      </c>
    </row>
    <row r="1138" spans="1:6">
      <c r="A1138">
        <v>20</v>
      </c>
      <c r="B1138">
        <v>-89.805999999999997</v>
      </c>
      <c r="C1138">
        <v>1578</v>
      </c>
      <c r="D1138">
        <v>330000</v>
      </c>
      <c r="E1138">
        <v>425</v>
      </c>
      <c r="F1138" s="10">
        <v>426.99907915611988</v>
      </c>
    </row>
    <row r="1139" spans="1:6">
      <c r="A1139">
        <v>21</v>
      </c>
      <c r="B1139">
        <v>-89.691000000000003</v>
      </c>
      <c r="C1139">
        <v>1578</v>
      </c>
      <c r="D1139">
        <v>330000</v>
      </c>
      <c r="E1139">
        <v>356</v>
      </c>
      <c r="F1139" s="10">
        <v>389.78418754587017</v>
      </c>
    </row>
    <row r="1140" spans="1:6">
      <c r="A1140">
        <v>22</v>
      </c>
      <c r="B1140">
        <v>-89.576999999999998</v>
      </c>
      <c r="C1140">
        <v>1578</v>
      </c>
      <c r="D1140">
        <v>330000</v>
      </c>
      <c r="E1140">
        <v>333</v>
      </c>
      <c r="F1140" s="10">
        <v>349.37765129942466</v>
      </c>
    </row>
    <row r="1141" spans="1:6">
      <c r="A1141">
        <v>23</v>
      </c>
      <c r="B1141">
        <v>-89.457999999999998</v>
      </c>
      <c r="C1141">
        <v>1578</v>
      </c>
      <c r="D1141">
        <v>330000</v>
      </c>
      <c r="E1141">
        <v>315</v>
      </c>
      <c r="F1141" s="10">
        <v>308.3284144940481</v>
      </c>
    </row>
    <row r="1142" spans="1:6">
      <c r="A1142">
        <v>24</v>
      </c>
      <c r="B1142">
        <v>-89.341999999999999</v>
      </c>
      <c r="C1142">
        <v>1578</v>
      </c>
      <c r="D1142">
        <v>330000</v>
      </c>
      <c r="E1142">
        <v>277</v>
      </c>
      <c r="F1142" s="10">
        <v>273.03359958781868</v>
      </c>
    </row>
    <row r="1143" spans="1:6">
      <c r="A1143">
        <v>25</v>
      </c>
      <c r="B1143">
        <v>-89.234999999999999</v>
      </c>
      <c r="C1143">
        <v>1578</v>
      </c>
      <c r="D1143">
        <v>330000</v>
      </c>
      <c r="E1143">
        <v>285</v>
      </c>
      <c r="F1143" s="10">
        <v>246.39330470261189</v>
      </c>
    </row>
    <row r="1144" spans="1:6">
      <c r="A1144">
        <v>26</v>
      </c>
      <c r="B1144">
        <v>-89.13</v>
      </c>
      <c r="C1144">
        <v>1578</v>
      </c>
      <c r="D1144">
        <v>330000</v>
      </c>
      <c r="E1144">
        <v>206</v>
      </c>
      <c r="F1144" s="10">
        <v>226.25490150451472</v>
      </c>
    </row>
    <row r="1145" spans="1:6">
      <c r="A1145">
        <v>27</v>
      </c>
      <c r="B1145">
        <v>-89.016000000000005</v>
      </c>
      <c r="C1145">
        <v>1578</v>
      </c>
      <c r="D1145">
        <v>330000</v>
      </c>
      <c r="E1145">
        <v>208</v>
      </c>
      <c r="F1145" s="10">
        <v>210.71760410719119</v>
      </c>
    </row>
    <row r="1146" spans="1:6">
      <c r="A1146">
        <v>28</v>
      </c>
      <c r="B1146">
        <v>-88.896000000000001</v>
      </c>
      <c r="C1146">
        <v>1578</v>
      </c>
      <c r="D1146">
        <v>330000</v>
      </c>
      <c r="E1146">
        <v>217</v>
      </c>
      <c r="F1146" s="10">
        <v>200.33447425711284</v>
      </c>
    </row>
    <row r="1147" spans="1:6">
      <c r="A1147">
        <v>29</v>
      </c>
      <c r="B1147">
        <v>-88.790999999999997</v>
      </c>
      <c r="C1147">
        <v>1578</v>
      </c>
      <c r="D1147">
        <v>330000</v>
      </c>
      <c r="E1147">
        <v>204</v>
      </c>
      <c r="F1147" s="10">
        <v>195.09720336640359</v>
      </c>
    </row>
    <row r="1148" spans="1:6">
      <c r="A1148">
        <v>30</v>
      </c>
      <c r="B1148">
        <v>-88.671999999999997</v>
      </c>
      <c r="C1148">
        <v>1578</v>
      </c>
      <c r="D1148">
        <v>330000</v>
      </c>
      <c r="E1148">
        <v>185</v>
      </c>
      <c r="F1148" s="10">
        <v>192.21129228726349</v>
      </c>
    </row>
    <row r="1149" spans="1:6">
      <c r="A1149">
        <v>31</v>
      </c>
      <c r="B1149">
        <v>-88.56</v>
      </c>
      <c r="C1149">
        <v>1578</v>
      </c>
      <c r="D1149">
        <v>330000</v>
      </c>
      <c r="E1149">
        <v>174</v>
      </c>
      <c r="F1149" s="10">
        <v>191.44558563117906</v>
      </c>
    </row>
    <row r="1150" spans="1:6">
      <c r="A1150">
        <v>32</v>
      </c>
      <c r="B1150">
        <v>-88.451999999999998</v>
      </c>
      <c r="C1150">
        <v>1578</v>
      </c>
      <c r="D1150">
        <v>330000</v>
      </c>
      <c r="E1150">
        <v>194</v>
      </c>
      <c r="F1150" s="10">
        <v>191.80359927565138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111</v>
      </c>
    </row>
    <row r="1156" spans="1:6">
      <c r="A1156" t="s">
        <v>24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112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72</v>
      </c>
      <c r="B1168" t="s">
        <v>51</v>
      </c>
      <c r="C1168" t="s">
        <v>54</v>
      </c>
      <c r="D1168" t="s">
        <v>71</v>
      </c>
      <c r="E1168" t="s">
        <v>70</v>
      </c>
      <c r="F1168" t="s">
        <v>114</v>
      </c>
    </row>
    <row r="1169" spans="1:10">
      <c r="A1169">
        <v>1</v>
      </c>
      <c r="B1169">
        <v>-91.947999999999993</v>
      </c>
      <c r="C1169">
        <v>1589</v>
      </c>
      <c r="D1169">
        <v>330000</v>
      </c>
      <c r="E1169">
        <v>109</v>
      </c>
      <c r="F1169" s="10">
        <v>126.5259235703423</v>
      </c>
      <c r="J1169" t="s">
        <v>148</v>
      </c>
    </row>
    <row r="1170" spans="1:10">
      <c r="A1170">
        <v>2</v>
      </c>
      <c r="B1170">
        <v>-91.838999999999999</v>
      </c>
      <c r="C1170">
        <v>1589</v>
      </c>
      <c r="D1170">
        <v>330000</v>
      </c>
      <c r="E1170">
        <v>113</v>
      </c>
      <c r="F1170" s="10">
        <v>129.36955711338669</v>
      </c>
    </row>
    <row r="1171" spans="1:10">
      <c r="A1171">
        <v>3</v>
      </c>
      <c r="B1171">
        <v>-91.724000000000004</v>
      </c>
      <c r="C1171">
        <v>1589</v>
      </c>
      <c r="D1171">
        <v>330000</v>
      </c>
      <c r="E1171">
        <v>144</v>
      </c>
      <c r="F1171" s="10">
        <v>132.87034303215273</v>
      </c>
    </row>
    <row r="1172" spans="1:10">
      <c r="A1172">
        <v>4</v>
      </c>
      <c r="B1172">
        <v>-91.611999999999995</v>
      </c>
      <c r="C1172">
        <v>1589</v>
      </c>
      <c r="D1172">
        <v>330000</v>
      </c>
      <c r="E1172">
        <v>151</v>
      </c>
      <c r="F1172" s="10">
        <v>137.14766973586529</v>
      </c>
    </row>
    <row r="1173" spans="1:10">
      <c r="A1173">
        <v>5</v>
      </c>
      <c r="B1173">
        <v>-91.5</v>
      </c>
      <c r="C1173">
        <v>1589</v>
      </c>
      <c r="D1173">
        <v>330000</v>
      </c>
      <c r="E1173">
        <v>150</v>
      </c>
      <c r="F1173" s="10">
        <v>142.84537486655196</v>
      </c>
    </row>
    <row r="1174" spans="1:10">
      <c r="A1174">
        <v>6</v>
      </c>
      <c r="B1174">
        <v>-91.394000000000005</v>
      </c>
      <c r="C1174">
        <v>1589</v>
      </c>
      <c r="D1174">
        <v>330000</v>
      </c>
      <c r="E1174">
        <v>153</v>
      </c>
      <c r="F1174" s="10">
        <v>150.25015445644433</v>
      </c>
    </row>
    <row r="1175" spans="1:10">
      <c r="A1175">
        <v>7</v>
      </c>
      <c r="B1175">
        <v>-91.281000000000006</v>
      </c>
      <c r="C1175">
        <v>1589</v>
      </c>
      <c r="D1175">
        <v>330000</v>
      </c>
      <c r="E1175">
        <v>173</v>
      </c>
      <c r="F1175" s="10">
        <v>161.25580623549737</v>
      </c>
    </row>
    <row r="1176" spans="1:10">
      <c r="A1176">
        <v>8</v>
      </c>
      <c r="B1176">
        <v>-91.165000000000006</v>
      </c>
      <c r="C1176">
        <v>1589</v>
      </c>
      <c r="D1176">
        <v>330000</v>
      </c>
      <c r="E1176">
        <v>184</v>
      </c>
      <c r="F1176" s="10">
        <v>177.06198354246126</v>
      </c>
    </row>
    <row r="1177" spans="1:10">
      <c r="A1177">
        <v>9</v>
      </c>
      <c r="B1177">
        <v>-91.049000000000007</v>
      </c>
      <c r="C1177">
        <v>1589</v>
      </c>
      <c r="D1177">
        <v>330000</v>
      </c>
      <c r="E1177">
        <v>213</v>
      </c>
      <c r="F1177" s="10">
        <v>198.58167442578295</v>
      </c>
    </row>
    <row r="1178" spans="1:10">
      <c r="A1178">
        <v>10</v>
      </c>
      <c r="B1178">
        <v>-90.933999999999997</v>
      </c>
      <c r="C1178">
        <v>1589</v>
      </c>
      <c r="D1178">
        <v>330000</v>
      </c>
      <c r="E1178">
        <v>228</v>
      </c>
      <c r="F1178" s="10">
        <v>226.29612346835398</v>
      </c>
    </row>
    <row r="1179" spans="1:10">
      <c r="A1179">
        <v>11</v>
      </c>
      <c r="B1179">
        <v>-90.823999999999998</v>
      </c>
      <c r="C1179">
        <v>1589</v>
      </c>
      <c r="D1179">
        <v>330000</v>
      </c>
      <c r="E1179">
        <v>277</v>
      </c>
      <c r="F1179" s="10">
        <v>258.71007298716211</v>
      </c>
    </row>
    <row r="1180" spans="1:10">
      <c r="A1180">
        <v>12</v>
      </c>
      <c r="B1180">
        <v>-90.709000000000003</v>
      </c>
      <c r="C1180">
        <v>1589</v>
      </c>
      <c r="D1180">
        <v>330000</v>
      </c>
      <c r="E1180">
        <v>283</v>
      </c>
      <c r="F1180" s="10">
        <v>297.64447964454081</v>
      </c>
    </row>
    <row r="1181" spans="1:10">
      <c r="A1181">
        <v>13</v>
      </c>
      <c r="B1181">
        <v>-90.594999999999999</v>
      </c>
      <c r="C1181">
        <v>1589</v>
      </c>
      <c r="D1181">
        <v>330000</v>
      </c>
      <c r="E1181">
        <v>304</v>
      </c>
      <c r="F1181" s="10">
        <v>338.94314961330196</v>
      </c>
    </row>
    <row r="1182" spans="1:10">
      <c r="A1182">
        <v>14</v>
      </c>
      <c r="B1182">
        <v>-90.486999999999995</v>
      </c>
      <c r="C1182">
        <v>1589</v>
      </c>
      <c r="D1182">
        <v>330000</v>
      </c>
      <c r="E1182">
        <v>348</v>
      </c>
      <c r="F1182" s="10">
        <v>377.33986188483482</v>
      </c>
    </row>
    <row r="1183" spans="1:10">
      <c r="A1183">
        <v>15</v>
      </c>
      <c r="B1183">
        <v>-90.372</v>
      </c>
      <c r="C1183">
        <v>1589</v>
      </c>
      <c r="D1183">
        <v>330000</v>
      </c>
      <c r="E1183">
        <v>432</v>
      </c>
      <c r="F1183" s="10">
        <v>413.33312094086176</v>
      </c>
    </row>
    <row r="1184" spans="1:10">
      <c r="A1184">
        <v>16</v>
      </c>
      <c r="B1184">
        <v>-90.256</v>
      </c>
      <c r="C1184">
        <v>1589</v>
      </c>
      <c r="D1184">
        <v>330000</v>
      </c>
      <c r="E1184">
        <v>457</v>
      </c>
      <c r="F1184" s="10">
        <v>440.24364095942951</v>
      </c>
    </row>
    <row r="1185" spans="1:6">
      <c r="A1185">
        <v>17</v>
      </c>
      <c r="B1185">
        <v>-90.14</v>
      </c>
      <c r="C1185">
        <v>1589</v>
      </c>
      <c r="D1185">
        <v>330000</v>
      </c>
      <c r="E1185">
        <v>483</v>
      </c>
      <c r="F1185" s="10">
        <v>454.25910119777205</v>
      </c>
    </row>
    <row r="1186" spans="1:6">
      <c r="A1186">
        <v>18</v>
      </c>
      <c r="B1186">
        <v>-90.025000000000006</v>
      </c>
      <c r="C1186">
        <v>1589</v>
      </c>
      <c r="D1186">
        <v>330000</v>
      </c>
      <c r="E1186">
        <v>428</v>
      </c>
      <c r="F1186" s="10">
        <v>453.73537478463368</v>
      </c>
    </row>
    <row r="1187" spans="1:6">
      <c r="A1187">
        <v>19</v>
      </c>
      <c r="B1187">
        <v>-89.918999999999997</v>
      </c>
      <c r="C1187">
        <v>1589</v>
      </c>
      <c r="D1187">
        <v>330000</v>
      </c>
      <c r="E1187">
        <v>493</v>
      </c>
      <c r="F1187" s="10">
        <v>440.88223518277061</v>
      </c>
    </row>
    <row r="1188" spans="1:6">
      <c r="A1188">
        <v>20</v>
      </c>
      <c r="B1188">
        <v>-89.805999999999997</v>
      </c>
      <c r="C1188">
        <v>1589</v>
      </c>
      <c r="D1188">
        <v>330000</v>
      </c>
      <c r="E1188">
        <v>414</v>
      </c>
      <c r="F1188" s="10">
        <v>416.25680071476347</v>
      </c>
    </row>
    <row r="1189" spans="1:6">
      <c r="A1189">
        <v>21</v>
      </c>
      <c r="B1189">
        <v>-89.691000000000003</v>
      </c>
      <c r="C1189">
        <v>1589</v>
      </c>
      <c r="D1189">
        <v>330000</v>
      </c>
      <c r="E1189">
        <v>357</v>
      </c>
      <c r="F1189" s="10">
        <v>383.26436489313249</v>
      </c>
    </row>
    <row r="1190" spans="1:6">
      <c r="A1190">
        <v>22</v>
      </c>
      <c r="B1190">
        <v>-89.576999999999998</v>
      </c>
      <c r="C1190">
        <v>1589</v>
      </c>
      <c r="D1190">
        <v>330000</v>
      </c>
      <c r="E1190">
        <v>348</v>
      </c>
      <c r="F1190" s="10">
        <v>346.97570870320948</v>
      </c>
    </row>
    <row r="1191" spans="1:6">
      <c r="A1191">
        <v>23</v>
      </c>
      <c r="B1191">
        <v>-89.457999999999998</v>
      </c>
      <c r="C1191">
        <v>1589</v>
      </c>
      <c r="D1191">
        <v>330000</v>
      </c>
      <c r="E1191">
        <v>310</v>
      </c>
      <c r="F1191" s="10">
        <v>309.69243683481341</v>
      </c>
    </row>
    <row r="1192" spans="1:6">
      <c r="A1192">
        <v>24</v>
      </c>
      <c r="B1192">
        <v>-89.341999999999999</v>
      </c>
      <c r="C1192">
        <v>1589</v>
      </c>
      <c r="D1192">
        <v>330000</v>
      </c>
      <c r="E1192">
        <v>274</v>
      </c>
      <c r="F1192" s="10">
        <v>277.2960112553838</v>
      </c>
    </row>
    <row r="1193" spans="1:6">
      <c r="A1193">
        <v>25</v>
      </c>
      <c r="B1193">
        <v>-89.234999999999999</v>
      </c>
      <c r="C1193">
        <v>1589</v>
      </c>
      <c r="D1193">
        <v>330000</v>
      </c>
      <c r="E1193">
        <v>248</v>
      </c>
      <c r="F1193" s="10">
        <v>252.61727130181538</v>
      </c>
    </row>
    <row r="1194" spans="1:6">
      <c r="A1194">
        <v>26</v>
      </c>
      <c r="B1194">
        <v>-89.13</v>
      </c>
      <c r="C1194">
        <v>1589</v>
      </c>
      <c r="D1194">
        <v>330000</v>
      </c>
      <c r="E1194">
        <v>242</v>
      </c>
      <c r="F1194" s="10">
        <v>233.82672311961753</v>
      </c>
    </row>
    <row r="1195" spans="1:6">
      <c r="A1195">
        <v>27</v>
      </c>
      <c r="B1195">
        <v>-89.016000000000005</v>
      </c>
      <c r="C1195">
        <v>1589</v>
      </c>
      <c r="D1195">
        <v>330000</v>
      </c>
      <c r="E1195">
        <v>220</v>
      </c>
      <c r="F1195" s="10">
        <v>219.27191526212806</v>
      </c>
    </row>
    <row r="1196" spans="1:6">
      <c r="A1196">
        <v>28</v>
      </c>
      <c r="B1196">
        <v>-88.896000000000001</v>
      </c>
      <c r="C1196">
        <v>1589</v>
      </c>
      <c r="D1196">
        <v>330000</v>
      </c>
      <c r="E1196">
        <v>199</v>
      </c>
      <c r="F1196" s="10">
        <v>209.58891101068346</v>
      </c>
    </row>
    <row r="1197" spans="1:6">
      <c r="A1197">
        <v>29</v>
      </c>
      <c r="B1197">
        <v>-88.790999999999997</v>
      </c>
      <c r="C1197">
        <v>1589</v>
      </c>
      <c r="D1197">
        <v>330000</v>
      </c>
      <c r="E1197">
        <v>206</v>
      </c>
      <c r="F1197" s="10">
        <v>204.82884885006754</v>
      </c>
    </row>
    <row r="1198" spans="1:6">
      <c r="A1198">
        <v>30</v>
      </c>
      <c r="B1198">
        <v>-88.671999999999997</v>
      </c>
      <c r="C1198">
        <v>1589</v>
      </c>
      <c r="D1198">
        <v>330000</v>
      </c>
      <c r="E1198">
        <v>205</v>
      </c>
      <c r="F1198" s="10">
        <v>202.44437559359503</v>
      </c>
    </row>
    <row r="1199" spans="1:6">
      <c r="A1199">
        <v>31</v>
      </c>
      <c r="B1199">
        <v>-88.56</v>
      </c>
      <c r="C1199">
        <v>1589</v>
      </c>
      <c r="D1199">
        <v>330000</v>
      </c>
      <c r="E1199">
        <v>206</v>
      </c>
      <c r="F1199" s="10">
        <v>202.17075657505345</v>
      </c>
    </row>
    <row r="1200" spans="1:6">
      <c r="A1200">
        <v>32</v>
      </c>
      <c r="B1200">
        <v>-88.451999999999998</v>
      </c>
      <c r="C1200">
        <v>1589</v>
      </c>
      <c r="D1200">
        <v>330000</v>
      </c>
      <c r="E1200">
        <v>198</v>
      </c>
      <c r="F1200" s="10">
        <v>203.04273544343698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149</v>
      </c>
    </row>
    <row r="1206" spans="1:1">
      <c r="A1206" t="s">
        <v>150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151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72</v>
      </c>
      <c r="B1218" t="s">
        <v>51</v>
      </c>
      <c r="C1218" t="s">
        <v>54</v>
      </c>
      <c r="D1218" t="s">
        <v>71</v>
      </c>
      <c r="E1218" t="s">
        <v>70</v>
      </c>
      <c r="F1218" t="s">
        <v>114</v>
      </c>
    </row>
    <row r="1219" spans="1:10">
      <c r="A1219">
        <v>1</v>
      </c>
      <c r="B1219">
        <v>-91.947999999999993</v>
      </c>
      <c r="C1219">
        <v>1897</v>
      </c>
      <c r="D1219">
        <v>390000</v>
      </c>
      <c r="E1219">
        <v>133</v>
      </c>
      <c r="F1219" s="10">
        <v>152.24509888068914</v>
      </c>
      <c r="J1219" t="s">
        <v>152</v>
      </c>
    </row>
    <row r="1220" spans="1:10">
      <c r="A1220">
        <v>2</v>
      </c>
      <c r="B1220">
        <v>-91.838999999999999</v>
      </c>
      <c r="C1220">
        <v>1897</v>
      </c>
      <c r="D1220">
        <v>390000</v>
      </c>
      <c r="E1220">
        <v>141</v>
      </c>
      <c r="F1220" s="10">
        <v>154.49240642073687</v>
      </c>
    </row>
    <row r="1221" spans="1:10">
      <c r="A1221">
        <v>3</v>
      </c>
      <c r="B1221">
        <v>-91.724000000000004</v>
      </c>
      <c r="C1221">
        <v>1897</v>
      </c>
      <c r="D1221">
        <v>390000</v>
      </c>
      <c r="E1221">
        <v>160</v>
      </c>
      <c r="F1221" s="10">
        <v>157.09358545664531</v>
      </c>
    </row>
    <row r="1222" spans="1:10">
      <c r="A1222">
        <v>4</v>
      </c>
      <c r="B1222">
        <v>-91.611999999999995</v>
      </c>
      <c r="C1222">
        <v>1897</v>
      </c>
      <c r="D1222">
        <v>390000</v>
      </c>
      <c r="E1222">
        <v>187</v>
      </c>
      <c r="F1222" s="10">
        <v>160.06343763779552</v>
      </c>
    </row>
    <row r="1223" spans="1:10">
      <c r="A1223">
        <v>5</v>
      </c>
      <c r="B1223">
        <v>-91.5</v>
      </c>
      <c r="C1223">
        <v>1897</v>
      </c>
      <c r="D1223">
        <v>390000</v>
      </c>
      <c r="E1223">
        <v>168</v>
      </c>
      <c r="F1223" s="10">
        <v>163.81312747250806</v>
      </c>
    </row>
    <row r="1224" spans="1:10">
      <c r="A1224">
        <v>6</v>
      </c>
      <c r="B1224">
        <v>-91.394000000000005</v>
      </c>
      <c r="C1224">
        <v>1897</v>
      </c>
      <c r="D1224">
        <v>390000</v>
      </c>
      <c r="E1224">
        <v>172</v>
      </c>
      <c r="F1224" s="10">
        <v>168.56238114639484</v>
      </c>
    </row>
    <row r="1225" spans="1:10">
      <c r="A1225">
        <v>7</v>
      </c>
      <c r="B1225">
        <v>-91.281000000000006</v>
      </c>
      <c r="C1225">
        <v>1897</v>
      </c>
      <c r="D1225">
        <v>390000</v>
      </c>
      <c r="E1225">
        <v>198</v>
      </c>
      <c r="F1225" s="10">
        <v>175.64083747338026</v>
      </c>
    </row>
    <row r="1226" spans="1:10">
      <c r="A1226">
        <v>8</v>
      </c>
      <c r="B1226">
        <v>-91.165000000000006</v>
      </c>
      <c r="C1226">
        <v>1897</v>
      </c>
      <c r="D1226">
        <v>390000</v>
      </c>
      <c r="E1226">
        <v>196</v>
      </c>
      <c r="F1226" s="10">
        <v>186.08086437163533</v>
      </c>
    </row>
    <row r="1227" spans="1:10">
      <c r="A1227">
        <v>9</v>
      </c>
      <c r="B1227">
        <v>-91.049000000000007</v>
      </c>
      <c r="C1227">
        <v>1897</v>
      </c>
      <c r="D1227">
        <v>390000</v>
      </c>
      <c r="E1227">
        <v>198</v>
      </c>
      <c r="F1227" s="10">
        <v>200.90955879184148</v>
      </c>
    </row>
    <row r="1228" spans="1:10">
      <c r="A1228">
        <v>10</v>
      </c>
      <c r="B1228">
        <v>-90.933999999999997</v>
      </c>
      <c r="C1228">
        <v>1897</v>
      </c>
      <c r="D1228">
        <v>390000</v>
      </c>
      <c r="E1228">
        <v>225</v>
      </c>
      <c r="F1228" s="10">
        <v>220.99393050081397</v>
      </c>
    </row>
    <row r="1229" spans="1:10">
      <c r="A1229">
        <v>11</v>
      </c>
      <c r="B1229">
        <v>-90.823999999999998</v>
      </c>
      <c r="C1229">
        <v>1897</v>
      </c>
      <c r="D1229">
        <v>390000</v>
      </c>
      <c r="E1229">
        <v>209</v>
      </c>
      <c r="F1229" s="10">
        <v>245.75775672307762</v>
      </c>
    </row>
    <row r="1230" spans="1:10">
      <c r="A1230">
        <v>12</v>
      </c>
      <c r="B1230">
        <v>-90.709000000000003</v>
      </c>
      <c r="C1230">
        <v>1897</v>
      </c>
      <c r="D1230">
        <v>390000</v>
      </c>
      <c r="E1230">
        <v>270</v>
      </c>
      <c r="F1230" s="10">
        <v>277.18059602358204</v>
      </c>
    </row>
    <row r="1231" spans="1:10">
      <c r="A1231">
        <v>13</v>
      </c>
      <c r="B1231">
        <v>-90.594999999999999</v>
      </c>
      <c r="C1231">
        <v>1897</v>
      </c>
      <c r="D1231">
        <v>390000</v>
      </c>
      <c r="E1231">
        <v>329</v>
      </c>
      <c r="F1231" s="10">
        <v>312.48693948217129</v>
      </c>
    </row>
    <row r="1232" spans="1:10">
      <c r="A1232">
        <v>14</v>
      </c>
      <c r="B1232">
        <v>-90.486999999999995</v>
      </c>
      <c r="C1232">
        <v>1897</v>
      </c>
      <c r="D1232">
        <v>390000</v>
      </c>
      <c r="E1232">
        <v>352</v>
      </c>
      <c r="F1232" s="10">
        <v>347.32167423942349</v>
      </c>
    </row>
    <row r="1233" spans="1:6">
      <c r="A1233">
        <v>15</v>
      </c>
      <c r="B1233">
        <v>-90.372</v>
      </c>
      <c r="C1233">
        <v>1897</v>
      </c>
      <c r="D1233">
        <v>390000</v>
      </c>
      <c r="E1233">
        <v>409</v>
      </c>
      <c r="F1233" s="10">
        <v>382.29689088050458</v>
      </c>
    </row>
    <row r="1234" spans="1:6">
      <c r="A1234">
        <v>16</v>
      </c>
      <c r="B1234">
        <v>-90.256</v>
      </c>
      <c r="C1234">
        <v>1897</v>
      </c>
      <c r="D1234">
        <v>390000</v>
      </c>
      <c r="E1234">
        <v>411</v>
      </c>
      <c r="F1234" s="10">
        <v>411.12966978724643</v>
      </c>
    </row>
    <row r="1235" spans="1:6">
      <c r="A1235">
        <v>17</v>
      </c>
      <c r="B1235">
        <v>-90.14</v>
      </c>
      <c r="C1235">
        <v>1897</v>
      </c>
      <c r="D1235">
        <v>390000</v>
      </c>
      <c r="E1235">
        <v>441</v>
      </c>
      <c r="F1235" s="10">
        <v>429.56246734324401</v>
      </c>
    </row>
    <row r="1236" spans="1:6">
      <c r="A1236">
        <v>18</v>
      </c>
      <c r="B1236">
        <v>-90.025000000000006</v>
      </c>
      <c r="C1236">
        <v>1897</v>
      </c>
      <c r="D1236">
        <v>390000</v>
      </c>
      <c r="E1236">
        <v>422</v>
      </c>
      <c r="F1236" s="10">
        <v>435.03949927278688</v>
      </c>
    </row>
    <row r="1237" spans="1:6">
      <c r="A1237">
        <v>19</v>
      </c>
      <c r="B1237">
        <v>-89.918999999999997</v>
      </c>
      <c r="C1237">
        <v>1897</v>
      </c>
      <c r="D1237">
        <v>390000</v>
      </c>
      <c r="E1237">
        <v>409</v>
      </c>
      <c r="F1237" s="10">
        <v>428.3059460511389</v>
      </c>
    </row>
    <row r="1238" spans="1:6">
      <c r="A1238">
        <v>20</v>
      </c>
      <c r="B1238">
        <v>-89.805999999999997</v>
      </c>
      <c r="C1238">
        <v>1897</v>
      </c>
      <c r="D1238">
        <v>390000</v>
      </c>
      <c r="E1238">
        <v>389</v>
      </c>
      <c r="F1238" s="10">
        <v>410.03482700878135</v>
      </c>
    </row>
    <row r="1239" spans="1:6">
      <c r="A1239">
        <v>21</v>
      </c>
      <c r="B1239">
        <v>-89.691000000000003</v>
      </c>
      <c r="C1239">
        <v>1897</v>
      </c>
      <c r="D1239">
        <v>390000</v>
      </c>
      <c r="E1239">
        <v>393</v>
      </c>
      <c r="F1239" s="10">
        <v>382.74651634148853</v>
      </c>
    </row>
    <row r="1240" spans="1:6">
      <c r="A1240">
        <v>22</v>
      </c>
      <c r="B1240">
        <v>-89.576999999999998</v>
      </c>
      <c r="C1240">
        <v>1897</v>
      </c>
      <c r="D1240">
        <v>390000</v>
      </c>
      <c r="E1240">
        <v>362</v>
      </c>
      <c r="F1240" s="10">
        <v>351.07050284391318</v>
      </c>
    </row>
    <row r="1241" spans="1:6">
      <c r="A1241">
        <v>23</v>
      </c>
      <c r="B1241">
        <v>-89.457999999999998</v>
      </c>
      <c r="C1241">
        <v>1897</v>
      </c>
      <c r="D1241">
        <v>390000</v>
      </c>
      <c r="E1241">
        <v>352</v>
      </c>
      <c r="F1241" s="10">
        <v>317.48343379758342</v>
      </c>
    </row>
    <row r="1242" spans="1:6">
      <c r="A1242">
        <v>24</v>
      </c>
      <c r="B1242">
        <v>-89.341999999999999</v>
      </c>
      <c r="C1242">
        <v>1897</v>
      </c>
      <c r="D1242">
        <v>390000</v>
      </c>
      <c r="E1242">
        <v>272</v>
      </c>
      <c r="F1242" s="10">
        <v>287.75192539651783</v>
      </c>
    </row>
    <row r="1243" spans="1:6">
      <c r="A1243">
        <v>25</v>
      </c>
      <c r="B1243">
        <v>-89.234999999999999</v>
      </c>
      <c r="C1243">
        <v>1897</v>
      </c>
      <c r="D1243">
        <v>390000</v>
      </c>
      <c r="E1243">
        <v>264</v>
      </c>
      <c r="F1243" s="10">
        <v>264.89522005172194</v>
      </c>
    </row>
    <row r="1244" spans="1:6">
      <c r="A1244">
        <v>26</v>
      </c>
      <c r="B1244">
        <v>-89.13</v>
      </c>
      <c r="C1244">
        <v>1897</v>
      </c>
      <c r="D1244">
        <v>390000</v>
      </c>
      <c r="E1244">
        <v>241</v>
      </c>
      <c r="F1244" s="10">
        <v>247.44615307987499</v>
      </c>
    </row>
    <row r="1245" spans="1:6">
      <c r="A1245">
        <v>27</v>
      </c>
      <c r="B1245">
        <v>-89.016000000000005</v>
      </c>
      <c r="C1245">
        <v>1897</v>
      </c>
      <c r="D1245">
        <v>390000</v>
      </c>
      <c r="E1245">
        <v>240</v>
      </c>
      <c r="F1245" s="10">
        <v>233.96447014941268</v>
      </c>
    </row>
    <row r="1246" spans="1:6">
      <c r="A1246">
        <v>28</v>
      </c>
      <c r="B1246">
        <v>-88.896000000000001</v>
      </c>
      <c r="C1246">
        <v>1897</v>
      </c>
      <c r="D1246">
        <v>390000</v>
      </c>
      <c r="E1246">
        <v>221</v>
      </c>
      <c r="F1246" s="10">
        <v>225.06738978136468</v>
      </c>
    </row>
    <row r="1247" spans="1:6">
      <c r="A1247">
        <v>29</v>
      </c>
      <c r="B1247">
        <v>-88.790999999999997</v>
      </c>
      <c r="C1247">
        <v>1897</v>
      </c>
      <c r="D1247">
        <v>390000</v>
      </c>
      <c r="E1247">
        <v>206</v>
      </c>
      <c r="F1247" s="10">
        <v>220.75408331733334</v>
      </c>
    </row>
    <row r="1248" spans="1:6">
      <c r="A1248">
        <v>30</v>
      </c>
      <c r="B1248">
        <v>-88.671999999999997</v>
      </c>
      <c r="C1248">
        <v>1897</v>
      </c>
      <c r="D1248">
        <v>390000</v>
      </c>
      <c r="E1248">
        <v>219</v>
      </c>
      <c r="F1248" s="10">
        <v>218.6480746895503</v>
      </c>
    </row>
    <row r="1249" spans="1:6">
      <c r="A1249">
        <v>31</v>
      </c>
      <c r="B1249">
        <v>-88.56</v>
      </c>
      <c r="C1249">
        <v>1897</v>
      </c>
      <c r="D1249">
        <v>390000</v>
      </c>
      <c r="E1249">
        <v>232</v>
      </c>
      <c r="F1249" s="10">
        <v>218.45611794335733</v>
      </c>
    </row>
    <row r="1250" spans="1:6">
      <c r="A1250">
        <v>32</v>
      </c>
      <c r="B1250">
        <v>-88.451999999999998</v>
      </c>
      <c r="C1250">
        <v>1897</v>
      </c>
      <c r="D1250">
        <v>390000</v>
      </c>
      <c r="E1250">
        <v>216</v>
      </c>
      <c r="F1250" s="10">
        <v>219.27932466760598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153</v>
      </c>
    </row>
    <row r="1256" spans="1:6">
      <c r="A1256" t="s">
        <v>150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154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72</v>
      </c>
      <c r="B1268" t="s">
        <v>51</v>
      </c>
      <c r="C1268" t="s">
        <v>54</v>
      </c>
      <c r="D1268" t="s">
        <v>71</v>
      </c>
      <c r="E1268" t="s">
        <v>70</v>
      </c>
      <c r="F1268" t="s">
        <v>114</v>
      </c>
    </row>
    <row r="1269" spans="1:10">
      <c r="A1269">
        <v>1</v>
      </c>
      <c r="B1269">
        <v>-91.947999999999993</v>
      </c>
      <c r="C1269">
        <v>1900</v>
      </c>
      <c r="D1269">
        <v>390000</v>
      </c>
      <c r="E1269">
        <v>160</v>
      </c>
      <c r="F1269" s="10">
        <v>165.20897080395792</v>
      </c>
      <c r="J1269" t="s">
        <v>157</v>
      </c>
    </row>
    <row r="1270" spans="1:10">
      <c r="A1270">
        <v>2</v>
      </c>
      <c r="B1270">
        <v>-91.838999999999999</v>
      </c>
      <c r="C1270">
        <v>1900</v>
      </c>
      <c r="D1270">
        <v>390000</v>
      </c>
      <c r="E1270">
        <v>143</v>
      </c>
      <c r="F1270" s="10">
        <v>166.24091977721312</v>
      </c>
    </row>
    <row r="1271" spans="1:10">
      <c r="A1271">
        <v>3</v>
      </c>
      <c r="B1271">
        <v>-91.724000000000004</v>
      </c>
      <c r="C1271">
        <v>1900</v>
      </c>
      <c r="D1271">
        <v>390000</v>
      </c>
      <c r="E1271">
        <v>162</v>
      </c>
      <c r="F1271" s="10">
        <v>167.87515860396468</v>
      </c>
    </row>
    <row r="1272" spans="1:10">
      <c r="A1272">
        <v>4</v>
      </c>
      <c r="B1272">
        <v>-91.611999999999995</v>
      </c>
      <c r="C1272">
        <v>1900</v>
      </c>
      <c r="D1272">
        <v>390000</v>
      </c>
      <c r="E1272">
        <v>175</v>
      </c>
      <c r="F1272" s="10">
        <v>170.20289530409605</v>
      </c>
    </row>
    <row r="1273" spans="1:10">
      <c r="A1273">
        <v>5</v>
      </c>
      <c r="B1273">
        <v>-91.5</v>
      </c>
      <c r="C1273">
        <v>1900</v>
      </c>
      <c r="D1273">
        <v>390000</v>
      </c>
      <c r="E1273">
        <v>164</v>
      </c>
      <c r="F1273" s="10">
        <v>173.48900563637039</v>
      </c>
    </row>
    <row r="1274" spans="1:10">
      <c r="A1274">
        <v>6</v>
      </c>
      <c r="B1274">
        <v>-91.394000000000005</v>
      </c>
      <c r="C1274">
        <v>1900</v>
      </c>
      <c r="D1274">
        <v>390000</v>
      </c>
      <c r="E1274">
        <v>185</v>
      </c>
      <c r="F1274" s="10">
        <v>177.71082544907998</v>
      </c>
    </row>
    <row r="1275" spans="1:10">
      <c r="A1275">
        <v>7</v>
      </c>
      <c r="B1275">
        <v>-91.281000000000006</v>
      </c>
      <c r="C1275">
        <v>1900</v>
      </c>
      <c r="D1275">
        <v>390000</v>
      </c>
      <c r="E1275">
        <v>165</v>
      </c>
      <c r="F1275" s="10">
        <v>183.65050144645454</v>
      </c>
    </row>
    <row r="1276" spans="1:10">
      <c r="A1276">
        <v>8</v>
      </c>
      <c r="B1276">
        <v>-91.165000000000006</v>
      </c>
      <c r="C1276">
        <v>1900</v>
      </c>
      <c r="D1276">
        <v>390000</v>
      </c>
      <c r="E1276">
        <v>205</v>
      </c>
      <c r="F1276" s="10">
        <v>191.53256247132697</v>
      </c>
    </row>
    <row r="1277" spans="1:10">
      <c r="A1277">
        <v>9</v>
      </c>
      <c r="B1277">
        <v>-91.049000000000007</v>
      </c>
      <c r="C1277">
        <v>1900</v>
      </c>
      <c r="D1277">
        <v>390000</v>
      </c>
      <c r="E1277">
        <v>201</v>
      </c>
      <c r="F1277" s="10">
        <v>201.39721064444888</v>
      </c>
    </row>
    <row r="1278" spans="1:10">
      <c r="A1278">
        <v>10</v>
      </c>
      <c r="B1278">
        <v>-90.933999999999997</v>
      </c>
      <c r="C1278">
        <v>1900</v>
      </c>
      <c r="D1278">
        <v>390000</v>
      </c>
      <c r="E1278">
        <v>228</v>
      </c>
      <c r="F1278" s="10">
        <v>213.17955777972588</v>
      </c>
    </row>
    <row r="1279" spans="1:10">
      <c r="A1279">
        <v>11</v>
      </c>
      <c r="B1279">
        <v>-90.823999999999998</v>
      </c>
      <c r="C1279">
        <v>1900</v>
      </c>
      <c r="D1279">
        <v>390000</v>
      </c>
      <c r="E1279">
        <v>222</v>
      </c>
      <c r="F1279" s="10">
        <v>226.19649118404996</v>
      </c>
    </row>
    <row r="1280" spans="1:10">
      <c r="A1280">
        <v>12</v>
      </c>
      <c r="B1280">
        <v>-90.709000000000003</v>
      </c>
      <c r="C1280">
        <v>1900</v>
      </c>
      <c r="D1280">
        <v>390000</v>
      </c>
      <c r="E1280">
        <v>189</v>
      </c>
      <c r="F1280" s="10">
        <v>241.30394755571726</v>
      </c>
    </row>
    <row r="1281" spans="1:6">
      <c r="A1281">
        <v>13</v>
      </c>
      <c r="B1281">
        <v>-90.594999999999999</v>
      </c>
      <c r="C1281">
        <v>1900</v>
      </c>
      <c r="D1281">
        <v>390000</v>
      </c>
      <c r="E1281">
        <v>254</v>
      </c>
      <c r="F1281" s="10">
        <v>257.24411144004875</v>
      </c>
    </row>
    <row r="1282" spans="1:6">
      <c r="A1282">
        <v>14</v>
      </c>
      <c r="B1282">
        <v>-90.486999999999995</v>
      </c>
      <c r="C1282">
        <v>1900</v>
      </c>
      <c r="D1282">
        <v>390000</v>
      </c>
      <c r="E1282">
        <v>295</v>
      </c>
      <c r="F1282" s="10">
        <v>272.54569940460368</v>
      </c>
    </row>
    <row r="1283" spans="1:6">
      <c r="A1283">
        <v>15</v>
      </c>
      <c r="B1283">
        <v>-90.372</v>
      </c>
      <c r="C1283">
        <v>1900</v>
      </c>
      <c r="D1283">
        <v>390000</v>
      </c>
      <c r="E1283">
        <v>321</v>
      </c>
      <c r="F1283" s="10">
        <v>288.16577106889741</v>
      </c>
    </row>
    <row r="1284" spans="1:6">
      <c r="A1284">
        <v>16</v>
      </c>
      <c r="B1284">
        <v>-90.256</v>
      </c>
      <c r="C1284">
        <v>1900</v>
      </c>
      <c r="D1284">
        <v>390000</v>
      </c>
      <c r="E1284">
        <v>317</v>
      </c>
      <c r="F1284" s="10">
        <v>302.20199134314532</v>
      </c>
    </row>
    <row r="1285" spans="1:6">
      <c r="A1285">
        <v>17</v>
      </c>
      <c r="B1285">
        <v>-90.14</v>
      </c>
      <c r="C1285">
        <v>1900</v>
      </c>
      <c r="D1285">
        <v>390000</v>
      </c>
      <c r="E1285">
        <v>345</v>
      </c>
      <c r="F1285" s="10">
        <v>313.48830932008394</v>
      </c>
    </row>
    <row r="1286" spans="1:6">
      <c r="A1286">
        <v>18</v>
      </c>
      <c r="B1286">
        <v>-90.025000000000006</v>
      </c>
      <c r="C1286">
        <v>1900</v>
      </c>
      <c r="D1286">
        <v>390000</v>
      </c>
      <c r="E1286">
        <v>293</v>
      </c>
      <c r="F1286" s="10">
        <v>321.09363475903632</v>
      </c>
    </row>
    <row r="1287" spans="1:6">
      <c r="A1287">
        <v>19</v>
      </c>
      <c r="B1287">
        <v>-89.918999999999997</v>
      </c>
      <c r="C1287">
        <v>1900</v>
      </c>
      <c r="D1287">
        <v>390000</v>
      </c>
      <c r="E1287">
        <v>344</v>
      </c>
      <c r="F1287" s="10">
        <v>324.40898167215687</v>
      </c>
    </row>
    <row r="1288" spans="1:6">
      <c r="A1288">
        <v>20</v>
      </c>
      <c r="B1288">
        <v>-89.805999999999997</v>
      </c>
      <c r="C1288">
        <v>1900</v>
      </c>
      <c r="D1288">
        <v>390000</v>
      </c>
      <c r="E1288">
        <v>344</v>
      </c>
      <c r="F1288" s="10">
        <v>323.7706458451334</v>
      </c>
    </row>
    <row r="1289" spans="1:6">
      <c r="A1289">
        <v>21</v>
      </c>
      <c r="B1289">
        <v>-89.691000000000003</v>
      </c>
      <c r="C1289">
        <v>1900</v>
      </c>
      <c r="D1289">
        <v>390000</v>
      </c>
      <c r="E1289">
        <v>319</v>
      </c>
      <c r="F1289" s="10">
        <v>318.75858456832992</v>
      </c>
    </row>
    <row r="1290" spans="1:6">
      <c r="A1290">
        <v>22</v>
      </c>
      <c r="B1290">
        <v>-89.576999999999998</v>
      </c>
      <c r="C1290">
        <v>1900</v>
      </c>
      <c r="D1290">
        <v>390000</v>
      </c>
      <c r="E1290">
        <v>283</v>
      </c>
      <c r="F1290" s="10">
        <v>309.84834285763958</v>
      </c>
    </row>
    <row r="1291" spans="1:6">
      <c r="A1291">
        <v>23</v>
      </c>
      <c r="B1291">
        <v>-89.457999999999998</v>
      </c>
      <c r="C1291">
        <v>1900</v>
      </c>
      <c r="D1291">
        <v>390000</v>
      </c>
      <c r="E1291">
        <v>304</v>
      </c>
      <c r="F1291" s="10">
        <v>297.11638252662789</v>
      </c>
    </row>
    <row r="1292" spans="1:6">
      <c r="A1292">
        <v>24</v>
      </c>
      <c r="B1292">
        <v>-89.341999999999999</v>
      </c>
      <c r="C1292">
        <v>1900</v>
      </c>
      <c r="D1292">
        <v>390000</v>
      </c>
      <c r="E1292">
        <v>260</v>
      </c>
      <c r="F1292" s="10">
        <v>282.29744395401292</v>
      </c>
    </row>
    <row r="1293" spans="1:6">
      <c r="A1293">
        <v>25</v>
      </c>
      <c r="B1293">
        <v>-89.234999999999999</v>
      </c>
      <c r="C1293">
        <v>1900</v>
      </c>
      <c r="D1293">
        <v>390000</v>
      </c>
      <c r="E1293">
        <v>256</v>
      </c>
      <c r="F1293" s="10">
        <v>267.43320970790359</v>
      </c>
    </row>
    <row r="1294" spans="1:6">
      <c r="A1294">
        <v>26</v>
      </c>
      <c r="B1294">
        <v>-89.13</v>
      </c>
      <c r="C1294">
        <v>1900</v>
      </c>
      <c r="D1294">
        <v>390000</v>
      </c>
      <c r="E1294">
        <v>239</v>
      </c>
      <c r="F1294" s="10">
        <v>252.53468715521842</v>
      </c>
    </row>
    <row r="1295" spans="1:6">
      <c r="A1295">
        <v>27</v>
      </c>
      <c r="B1295">
        <v>-89.016000000000005</v>
      </c>
      <c r="C1295">
        <v>1900</v>
      </c>
      <c r="D1295">
        <v>390000</v>
      </c>
      <c r="E1295">
        <v>239</v>
      </c>
      <c r="F1295" s="10">
        <v>236.8045387677461</v>
      </c>
    </row>
    <row r="1296" spans="1:6">
      <c r="A1296">
        <v>28</v>
      </c>
      <c r="B1296">
        <v>-88.896000000000001</v>
      </c>
      <c r="C1296">
        <v>1900</v>
      </c>
      <c r="D1296">
        <v>390000</v>
      </c>
      <c r="E1296">
        <v>198</v>
      </c>
      <c r="F1296" s="10">
        <v>221.48943190875613</v>
      </c>
    </row>
    <row r="1297" spans="1:6">
      <c r="A1297">
        <v>29</v>
      </c>
      <c r="B1297">
        <v>-88.790999999999997</v>
      </c>
      <c r="C1297">
        <v>1900</v>
      </c>
      <c r="D1297">
        <v>390000</v>
      </c>
      <c r="E1297">
        <v>214</v>
      </c>
      <c r="F1297" s="10">
        <v>209.57030112040832</v>
      </c>
    </row>
    <row r="1298" spans="1:6">
      <c r="A1298">
        <v>30</v>
      </c>
      <c r="B1298">
        <v>-88.671999999999997</v>
      </c>
      <c r="C1298">
        <v>1900</v>
      </c>
      <c r="D1298">
        <v>390000</v>
      </c>
      <c r="E1298">
        <v>232</v>
      </c>
      <c r="F1298" s="10">
        <v>198.00599129921642</v>
      </c>
    </row>
    <row r="1299" spans="1:6">
      <c r="A1299">
        <v>31</v>
      </c>
      <c r="B1299">
        <v>-88.56</v>
      </c>
      <c r="C1299">
        <v>1900</v>
      </c>
      <c r="D1299">
        <v>390000</v>
      </c>
      <c r="E1299">
        <v>209</v>
      </c>
      <c r="F1299" s="10">
        <v>189.07523396333011</v>
      </c>
    </row>
    <row r="1300" spans="1:6">
      <c r="A1300">
        <v>32</v>
      </c>
      <c r="B1300">
        <v>-88.451999999999998</v>
      </c>
      <c r="C1300">
        <v>1900</v>
      </c>
      <c r="D1300">
        <v>390000</v>
      </c>
      <c r="E1300">
        <v>254</v>
      </c>
      <c r="F1300" s="10">
        <v>182.18120725032222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155</v>
      </c>
    </row>
    <row r="1306" spans="1:6">
      <c r="A1306" t="s">
        <v>150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156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72</v>
      </c>
      <c r="B1318" t="s">
        <v>51</v>
      </c>
      <c r="C1318" t="s">
        <v>54</v>
      </c>
      <c r="D1318" t="s">
        <v>71</v>
      </c>
      <c r="E1318" t="s">
        <v>70</v>
      </c>
      <c r="F1318" t="s">
        <v>114</v>
      </c>
    </row>
    <row r="1319" spans="1:10">
      <c r="A1319">
        <v>1</v>
      </c>
      <c r="B1319">
        <v>-91.947999999999993</v>
      </c>
      <c r="C1319">
        <v>1904</v>
      </c>
      <c r="D1319">
        <v>390000</v>
      </c>
      <c r="E1319">
        <v>178</v>
      </c>
      <c r="F1319" s="10">
        <v>161.81981668920787</v>
      </c>
      <c r="J1319" t="s">
        <v>159</v>
      </c>
    </row>
    <row r="1320" spans="1:10">
      <c r="A1320">
        <v>2</v>
      </c>
      <c r="B1320">
        <v>-91.838999999999999</v>
      </c>
      <c r="C1320">
        <v>1904</v>
      </c>
      <c r="D1320">
        <v>390000</v>
      </c>
      <c r="E1320">
        <v>123</v>
      </c>
      <c r="F1320" s="10">
        <v>162.76527612427785</v>
      </c>
    </row>
    <row r="1321" spans="1:10">
      <c r="A1321">
        <v>3</v>
      </c>
      <c r="B1321">
        <v>-91.724000000000004</v>
      </c>
      <c r="C1321">
        <v>1904</v>
      </c>
      <c r="D1321">
        <v>390000</v>
      </c>
      <c r="E1321">
        <v>162</v>
      </c>
      <c r="F1321" s="10">
        <v>164.3032698769311</v>
      </c>
    </row>
    <row r="1322" spans="1:10">
      <c r="A1322">
        <v>4</v>
      </c>
      <c r="B1322">
        <v>-91.611999999999995</v>
      </c>
      <c r="C1322">
        <v>1904</v>
      </c>
      <c r="D1322">
        <v>390000</v>
      </c>
      <c r="E1322">
        <v>156</v>
      </c>
      <c r="F1322" s="10">
        <v>166.54841336159592</v>
      </c>
    </row>
    <row r="1323" spans="1:10">
      <c r="A1323">
        <v>5</v>
      </c>
      <c r="B1323">
        <v>-91.5</v>
      </c>
      <c r="C1323">
        <v>1904</v>
      </c>
      <c r="D1323">
        <v>390000</v>
      </c>
      <c r="E1323">
        <v>170</v>
      </c>
      <c r="F1323" s="10">
        <v>169.7877562858454</v>
      </c>
    </row>
    <row r="1324" spans="1:10">
      <c r="A1324">
        <v>6</v>
      </c>
      <c r="B1324">
        <v>-91.394000000000005</v>
      </c>
      <c r="C1324">
        <v>1904</v>
      </c>
      <c r="D1324">
        <v>390000</v>
      </c>
      <c r="E1324">
        <v>192</v>
      </c>
      <c r="F1324" s="10">
        <v>174.0282605805352</v>
      </c>
    </row>
    <row r="1325" spans="1:10">
      <c r="A1325">
        <v>7</v>
      </c>
      <c r="B1325">
        <v>-91.281000000000006</v>
      </c>
      <c r="C1325">
        <v>1904</v>
      </c>
      <c r="D1325">
        <v>390000</v>
      </c>
      <c r="E1325">
        <v>164</v>
      </c>
      <c r="F1325" s="10">
        <v>180.09320227066027</v>
      </c>
    </row>
    <row r="1326" spans="1:10">
      <c r="A1326">
        <v>8</v>
      </c>
      <c r="B1326">
        <v>-91.165000000000006</v>
      </c>
      <c r="C1326">
        <v>1904</v>
      </c>
      <c r="D1326">
        <v>390000</v>
      </c>
      <c r="E1326">
        <v>175</v>
      </c>
      <c r="F1326" s="10">
        <v>188.25863929780789</v>
      </c>
    </row>
    <row r="1327" spans="1:10">
      <c r="A1327">
        <v>9</v>
      </c>
      <c r="B1327">
        <v>-91.049000000000007</v>
      </c>
      <c r="C1327">
        <v>1904</v>
      </c>
      <c r="D1327">
        <v>390000</v>
      </c>
      <c r="E1327">
        <v>197</v>
      </c>
      <c r="F1327" s="10">
        <v>198.59797599231138</v>
      </c>
    </row>
    <row r="1328" spans="1:10">
      <c r="A1328">
        <v>10</v>
      </c>
      <c r="B1328">
        <v>-90.933999999999997</v>
      </c>
      <c r="C1328">
        <v>1904</v>
      </c>
      <c r="D1328">
        <v>390000</v>
      </c>
      <c r="E1328">
        <v>196</v>
      </c>
      <c r="F1328" s="10">
        <v>211.05284410056279</v>
      </c>
    </row>
    <row r="1329" spans="1:6">
      <c r="A1329">
        <v>11</v>
      </c>
      <c r="B1329">
        <v>-90.823999999999998</v>
      </c>
      <c r="C1329">
        <v>1904</v>
      </c>
      <c r="D1329">
        <v>390000</v>
      </c>
      <c r="E1329">
        <v>199</v>
      </c>
      <c r="F1329" s="10">
        <v>224.88277121672277</v>
      </c>
    </row>
    <row r="1330" spans="1:6">
      <c r="A1330">
        <v>12</v>
      </c>
      <c r="B1330">
        <v>-90.709000000000003</v>
      </c>
      <c r="C1330">
        <v>1904</v>
      </c>
      <c r="D1330">
        <v>390000</v>
      </c>
      <c r="E1330">
        <v>245</v>
      </c>
      <c r="F1330" s="10">
        <v>240.95819832509338</v>
      </c>
    </row>
    <row r="1331" spans="1:6">
      <c r="A1331">
        <v>13</v>
      </c>
      <c r="B1331">
        <v>-90.594999999999999</v>
      </c>
      <c r="C1331">
        <v>1904</v>
      </c>
      <c r="D1331">
        <v>390000</v>
      </c>
      <c r="E1331">
        <v>272</v>
      </c>
      <c r="F1331" s="10">
        <v>257.8748261709087</v>
      </c>
    </row>
    <row r="1332" spans="1:6">
      <c r="A1332">
        <v>14</v>
      </c>
      <c r="B1332">
        <v>-90.486999999999995</v>
      </c>
      <c r="C1332">
        <v>1904</v>
      </c>
      <c r="D1332">
        <v>390000</v>
      </c>
      <c r="E1332">
        <v>290</v>
      </c>
      <c r="F1332" s="10">
        <v>273.99172672651702</v>
      </c>
    </row>
    <row r="1333" spans="1:6">
      <c r="A1333">
        <v>15</v>
      </c>
      <c r="B1333">
        <v>-90.372</v>
      </c>
      <c r="C1333">
        <v>1904</v>
      </c>
      <c r="D1333">
        <v>390000</v>
      </c>
      <c r="E1333">
        <v>318</v>
      </c>
      <c r="F1333" s="10">
        <v>290.21001845465679</v>
      </c>
    </row>
    <row r="1334" spans="1:6">
      <c r="A1334">
        <v>16</v>
      </c>
      <c r="B1334">
        <v>-90.256</v>
      </c>
      <c r="C1334">
        <v>1904</v>
      </c>
      <c r="D1334">
        <v>390000</v>
      </c>
      <c r="E1334">
        <v>300</v>
      </c>
      <c r="F1334" s="10">
        <v>304.41332471051936</v>
      </c>
    </row>
    <row r="1335" spans="1:6">
      <c r="A1335">
        <v>17</v>
      </c>
      <c r="B1335">
        <v>-90.14</v>
      </c>
      <c r="C1335">
        <v>1904</v>
      </c>
      <c r="D1335">
        <v>390000</v>
      </c>
      <c r="E1335">
        <v>327</v>
      </c>
      <c r="F1335" s="10">
        <v>315.30678100923927</v>
      </c>
    </row>
    <row r="1336" spans="1:6">
      <c r="A1336">
        <v>18</v>
      </c>
      <c r="B1336">
        <v>-90.025000000000006</v>
      </c>
      <c r="C1336">
        <v>1904</v>
      </c>
      <c r="D1336">
        <v>390000</v>
      </c>
      <c r="E1336">
        <v>317</v>
      </c>
      <c r="F1336" s="10">
        <v>321.9150274472903</v>
      </c>
    </row>
    <row r="1337" spans="1:6">
      <c r="A1337">
        <v>19</v>
      </c>
      <c r="B1337">
        <v>-89.918999999999997</v>
      </c>
      <c r="C1337">
        <v>1904</v>
      </c>
      <c r="D1337">
        <v>390000</v>
      </c>
      <c r="E1337">
        <v>353</v>
      </c>
      <c r="F1337" s="10">
        <v>323.7991839947652</v>
      </c>
    </row>
    <row r="1338" spans="1:6">
      <c r="A1338">
        <v>20</v>
      </c>
      <c r="B1338">
        <v>-89.805999999999997</v>
      </c>
      <c r="C1338">
        <v>1904</v>
      </c>
      <c r="D1338">
        <v>390000</v>
      </c>
      <c r="E1338">
        <v>346</v>
      </c>
      <c r="F1338" s="10">
        <v>321.19590054793986</v>
      </c>
    </row>
    <row r="1339" spans="1:6">
      <c r="A1339">
        <v>21</v>
      </c>
      <c r="B1339">
        <v>-89.691000000000003</v>
      </c>
      <c r="C1339">
        <v>1904</v>
      </c>
      <c r="D1339">
        <v>390000</v>
      </c>
      <c r="E1339">
        <v>314</v>
      </c>
      <c r="F1339" s="10">
        <v>313.89600992218215</v>
      </c>
    </row>
    <row r="1340" spans="1:6">
      <c r="A1340">
        <v>22</v>
      </c>
      <c r="B1340">
        <v>-89.576999999999998</v>
      </c>
      <c r="C1340">
        <v>1904</v>
      </c>
      <c r="D1340">
        <v>390000</v>
      </c>
      <c r="E1340">
        <v>269</v>
      </c>
      <c r="F1340" s="10">
        <v>302.65621432390543</v>
      </c>
    </row>
    <row r="1341" spans="1:6">
      <c r="A1341">
        <v>23</v>
      </c>
      <c r="B1341">
        <v>-89.457999999999998</v>
      </c>
      <c r="C1341">
        <v>1904</v>
      </c>
      <c r="D1341">
        <v>390000</v>
      </c>
      <c r="E1341">
        <v>271</v>
      </c>
      <c r="F1341" s="10">
        <v>287.68091681802355</v>
      </c>
    </row>
    <row r="1342" spans="1:6">
      <c r="A1342">
        <v>24</v>
      </c>
      <c r="B1342">
        <v>-89.341999999999999</v>
      </c>
      <c r="C1342">
        <v>1904</v>
      </c>
      <c r="D1342">
        <v>390000</v>
      </c>
      <c r="E1342">
        <v>231</v>
      </c>
      <c r="F1342" s="10">
        <v>271.08025191658152</v>
      </c>
    </row>
    <row r="1343" spans="1:6">
      <c r="A1343">
        <v>25</v>
      </c>
      <c r="B1343">
        <v>-89.234999999999999</v>
      </c>
      <c r="C1343">
        <v>1904</v>
      </c>
      <c r="D1343">
        <v>390000</v>
      </c>
      <c r="E1343">
        <v>260</v>
      </c>
      <c r="F1343" s="10">
        <v>255.06202226680523</v>
      </c>
    </row>
    <row r="1344" spans="1:6">
      <c r="A1344">
        <v>26</v>
      </c>
      <c r="B1344">
        <v>-89.13</v>
      </c>
      <c r="C1344">
        <v>1904</v>
      </c>
      <c r="D1344">
        <v>390000</v>
      </c>
      <c r="E1344">
        <v>223</v>
      </c>
      <c r="F1344" s="10">
        <v>239.54710367809494</v>
      </c>
    </row>
    <row r="1345" spans="1:6">
      <c r="A1345">
        <v>27</v>
      </c>
      <c r="B1345">
        <v>-89.016000000000005</v>
      </c>
      <c r="C1345">
        <v>1904</v>
      </c>
      <c r="D1345">
        <v>390000</v>
      </c>
      <c r="E1345">
        <v>218</v>
      </c>
      <c r="F1345" s="10">
        <v>223.7222860890123</v>
      </c>
    </row>
    <row r="1346" spans="1:6">
      <c r="A1346">
        <v>28</v>
      </c>
      <c r="B1346">
        <v>-88.896000000000001</v>
      </c>
      <c r="C1346">
        <v>1904</v>
      </c>
      <c r="D1346">
        <v>390000</v>
      </c>
      <c r="E1346">
        <v>224</v>
      </c>
      <c r="F1346" s="10">
        <v>208.8769747214607</v>
      </c>
    </row>
    <row r="1347" spans="1:6">
      <c r="A1347">
        <v>29</v>
      </c>
      <c r="B1347">
        <v>-88.790999999999997</v>
      </c>
      <c r="C1347">
        <v>1904</v>
      </c>
      <c r="D1347">
        <v>390000</v>
      </c>
      <c r="E1347">
        <v>235</v>
      </c>
      <c r="F1347" s="10">
        <v>197.74077477881022</v>
      </c>
    </row>
    <row r="1348" spans="1:6">
      <c r="A1348">
        <v>30</v>
      </c>
      <c r="B1348">
        <v>-88.671999999999997</v>
      </c>
      <c r="C1348">
        <v>1904</v>
      </c>
      <c r="D1348">
        <v>390000</v>
      </c>
      <c r="E1348">
        <v>201</v>
      </c>
      <c r="F1348" s="10">
        <v>187.33592944709389</v>
      </c>
    </row>
    <row r="1349" spans="1:6">
      <c r="A1349">
        <v>31</v>
      </c>
      <c r="B1349">
        <v>-88.56</v>
      </c>
      <c r="C1349">
        <v>1904</v>
      </c>
      <c r="D1349">
        <v>390000</v>
      </c>
      <c r="E1349">
        <v>207</v>
      </c>
      <c r="F1349" s="10">
        <v>179.62119422939898</v>
      </c>
    </row>
    <row r="1350" spans="1:6">
      <c r="A1350">
        <v>32</v>
      </c>
      <c r="B1350">
        <v>-88.451999999999998</v>
      </c>
      <c r="C1350">
        <v>1904</v>
      </c>
      <c r="D1350">
        <v>390000</v>
      </c>
      <c r="E1350">
        <v>232</v>
      </c>
      <c r="F1350" s="10">
        <v>173.90212348738257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160</v>
      </c>
    </row>
    <row r="1356" spans="1:6">
      <c r="A1356" t="s">
        <v>150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161</v>
      </c>
    </row>
    <row r="1361" spans="1:5">
      <c r="A1361" t="s">
        <v>7</v>
      </c>
    </row>
    <row r="1362" spans="1:5">
      <c r="A1362" t="s">
        <v>8</v>
      </c>
    </row>
    <row r="1363" spans="1:5">
      <c r="A1363" t="s">
        <v>9</v>
      </c>
    </row>
    <row r="1364" spans="1:5">
      <c r="A1364" t="s">
        <v>10</v>
      </c>
    </row>
    <row r="1365" spans="1:5">
      <c r="A1365" t="s">
        <v>11</v>
      </c>
    </row>
    <row r="1366" spans="1:5">
      <c r="A1366" t="s">
        <v>0</v>
      </c>
    </row>
    <row r="1367" spans="1:5">
      <c r="A1367" t="s">
        <v>0</v>
      </c>
    </row>
    <row r="1368" spans="1:5">
      <c r="A1368" t="s">
        <v>72</v>
      </c>
      <c r="B1368" t="s">
        <v>51</v>
      </c>
      <c r="C1368" t="s">
        <v>54</v>
      </c>
      <c r="D1368" t="s">
        <v>71</v>
      </c>
      <c r="E1368" t="s">
        <v>70</v>
      </c>
    </row>
    <row r="1369" spans="1:5">
      <c r="A1369">
        <v>1</v>
      </c>
      <c r="B1369">
        <v>-91.947999999999993</v>
      </c>
      <c r="C1369">
        <v>1905</v>
      </c>
      <c r="D1369">
        <v>390000</v>
      </c>
      <c r="E1369">
        <v>146</v>
      </c>
    </row>
    <row r="1370" spans="1:5">
      <c r="A1370">
        <v>2</v>
      </c>
      <c r="B1370">
        <v>-91.838999999999999</v>
      </c>
      <c r="C1370">
        <v>1905</v>
      </c>
      <c r="D1370">
        <v>390000</v>
      </c>
      <c r="E1370">
        <v>146</v>
      </c>
    </row>
    <row r="1371" spans="1:5">
      <c r="A1371">
        <v>3</v>
      </c>
      <c r="B1371">
        <v>-91.724000000000004</v>
      </c>
      <c r="C1371">
        <v>1905</v>
      </c>
      <c r="D1371">
        <v>390000</v>
      </c>
      <c r="E1371">
        <v>161</v>
      </c>
    </row>
    <row r="1372" spans="1:5">
      <c r="A1372">
        <v>4</v>
      </c>
      <c r="B1372">
        <v>-91.611999999999995</v>
      </c>
      <c r="C1372">
        <v>1905</v>
      </c>
      <c r="D1372">
        <v>390000</v>
      </c>
      <c r="E1372">
        <v>175</v>
      </c>
    </row>
    <row r="1373" spans="1:5">
      <c r="A1373">
        <v>5</v>
      </c>
      <c r="B1373">
        <v>-91.5</v>
      </c>
      <c r="C1373">
        <v>1905</v>
      </c>
      <c r="D1373">
        <v>390000</v>
      </c>
      <c r="E1373">
        <v>146</v>
      </c>
    </row>
    <row r="1374" spans="1:5">
      <c r="A1374">
        <v>6</v>
      </c>
      <c r="B1374">
        <v>-91.394000000000005</v>
      </c>
      <c r="C1374">
        <v>1905</v>
      </c>
      <c r="D1374">
        <v>390000</v>
      </c>
      <c r="E1374">
        <v>179</v>
      </c>
    </row>
    <row r="1375" spans="1:5">
      <c r="A1375">
        <v>7</v>
      </c>
      <c r="B1375">
        <v>-91.281000000000006</v>
      </c>
      <c r="C1375">
        <v>1905</v>
      </c>
      <c r="D1375">
        <v>390000</v>
      </c>
      <c r="E1375">
        <v>192</v>
      </c>
    </row>
    <row r="1376" spans="1:5">
      <c r="A1376">
        <v>8</v>
      </c>
      <c r="B1376">
        <v>-91.165000000000006</v>
      </c>
      <c r="C1376">
        <v>1905</v>
      </c>
      <c r="D1376">
        <v>390000</v>
      </c>
      <c r="E1376">
        <v>171</v>
      </c>
    </row>
    <row r="1377" spans="1:5">
      <c r="A1377">
        <v>9</v>
      </c>
      <c r="B1377">
        <v>-91.049000000000007</v>
      </c>
      <c r="C1377">
        <v>1905</v>
      </c>
      <c r="D1377">
        <v>390000</v>
      </c>
      <c r="E1377">
        <v>192</v>
      </c>
    </row>
    <row r="1378" spans="1:5">
      <c r="A1378">
        <v>10</v>
      </c>
      <c r="B1378">
        <v>-90.933999999999997</v>
      </c>
      <c r="C1378">
        <v>1905</v>
      </c>
      <c r="D1378">
        <v>390000</v>
      </c>
      <c r="E1378">
        <v>213</v>
      </c>
    </row>
    <row r="1379" spans="1:5">
      <c r="A1379">
        <v>11</v>
      </c>
      <c r="B1379">
        <v>-90.823999999999998</v>
      </c>
      <c r="C1379">
        <v>1905</v>
      </c>
      <c r="D1379">
        <v>390000</v>
      </c>
      <c r="E1379">
        <v>205</v>
      </c>
    </row>
    <row r="1380" spans="1:5">
      <c r="A1380">
        <v>12</v>
      </c>
      <c r="B1380">
        <v>-90.709000000000003</v>
      </c>
      <c r="C1380">
        <v>1905</v>
      </c>
      <c r="D1380">
        <v>390000</v>
      </c>
      <c r="E1380">
        <v>250</v>
      </c>
    </row>
    <row r="1381" spans="1:5">
      <c r="A1381">
        <v>13</v>
      </c>
      <c r="B1381">
        <v>-90.594999999999999</v>
      </c>
      <c r="C1381">
        <v>1905</v>
      </c>
      <c r="D1381">
        <v>390000</v>
      </c>
      <c r="E1381">
        <v>284</v>
      </c>
    </row>
    <row r="1382" spans="1:5">
      <c r="A1382">
        <v>14</v>
      </c>
      <c r="B1382">
        <v>-90.486999999999995</v>
      </c>
      <c r="C1382">
        <v>1905</v>
      </c>
      <c r="D1382">
        <v>390000</v>
      </c>
      <c r="E1382">
        <v>275</v>
      </c>
    </row>
    <row r="1383" spans="1:5">
      <c r="A1383">
        <v>15</v>
      </c>
      <c r="B1383">
        <v>-90.372</v>
      </c>
      <c r="C1383">
        <v>1905</v>
      </c>
      <c r="D1383">
        <v>390000</v>
      </c>
      <c r="E1383">
        <v>298</v>
      </c>
    </row>
    <row r="1384" spans="1:5">
      <c r="A1384">
        <v>16</v>
      </c>
      <c r="B1384">
        <v>-90.256</v>
      </c>
      <c r="C1384">
        <v>1905</v>
      </c>
      <c r="D1384">
        <v>390000</v>
      </c>
      <c r="E1384">
        <v>350</v>
      </c>
    </row>
    <row r="1385" spans="1:5">
      <c r="A1385">
        <v>17</v>
      </c>
      <c r="B1385">
        <v>-90.14</v>
      </c>
      <c r="C1385">
        <v>1905</v>
      </c>
      <c r="D1385">
        <v>390000</v>
      </c>
      <c r="E1385">
        <v>344</v>
      </c>
    </row>
    <row r="1386" spans="1:5">
      <c r="A1386">
        <v>18</v>
      </c>
      <c r="B1386">
        <v>-90.025000000000006</v>
      </c>
      <c r="C1386">
        <v>1905</v>
      </c>
      <c r="D1386">
        <v>390000</v>
      </c>
      <c r="E1386">
        <v>365</v>
      </c>
    </row>
    <row r="1387" spans="1:5">
      <c r="A1387">
        <v>19</v>
      </c>
      <c r="B1387">
        <v>-89.918999999999997</v>
      </c>
      <c r="C1387">
        <v>1905</v>
      </c>
      <c r="D1387">
        <v>390000</v>
      </c>
      <c r="E1387">
        <v>361</v>
      </c>
    </row>
    <row r="1388" spans="1:5">
      <c r="A1388">
        <v>20</v>
      </c>
      <c r="B1388">
        <v>-89.805999999999997</v>
      </c>
      <c r="C1388">
        <v>1905</v>
      </c>
      <c r="D1388">
        <v>390000</v>
      </c>
      <c r="E1388">
        <v>349</v>
      </c>
    </row>
    <row r="1389" spans="1:5">
      <c r="A1389">
        <v>21</v>
      </c>
      <c r="B1389">
        <v>-89.691000000000003</v>
      </c>
      <c r="C1389">
        <v>1905</v>
      </c>
      <c r="D1389">
        <v>390000</v>
      </c>
      <c r="E1389">
        <v>315</v>
      </c>
    </row>
    <row r="1390" spans="1:5">
      <c r="A1390">
        <v>22</v>
      </c>
      <c r="B1390">
        <v>-89.576999999999998</v>
      </c>
      <c r="C1390">
        <v>1905</v>
      </c>
      <c r="D1390">
        <v>390000</v>
      </c>
      <c r="E1390">
        <v>310</v>
      </c>
    </row>
    <row r="1391" spans="1:5">
      <c r="A1391">
        <v>23</v>
      </c>
      <c r="B1391">
        <v>-89.457999999999998</v>
      </c>
      <c r="C1391">
        <v>1905</v>
      </c>
      <c r="D1391">
        <v>390000</v>
      </c>
      <c r="E1391">
        <v>302</v>
      </c>
    </row>
    <row r="1392" spans="1:5">
      <c r="A1392">
        <v>24</v>
      </c>
      <c r="B1392">
        <v>-89.341999999999999</v>
      </c>
      <c r="C1392">
        <v>1905</v>
      </c>
      <c r="D1392">
        <v>390000</v>
      </c>
      <c r="E1392">
        <v>271</v>
      </c>
    </row>
    <row r="1393" spans="1:5">
      <c r="A1393">
        <v>25</v>
      </c>
      <c r="B1393">
        <v>-89.234999999999999</v>
      </c>
      <c r="C1393">
        <v>1905</v>
      </c>
      <c r="D1393">
        <v>390000</v>
      </c>
      <c r="E1393">
        <v>267</v>
      </c>
    </row>
    <row r="1394" spans="1:5">
      <c r="A1394">
        <v>26</v>
      </c>
      <c r="B1394">
        <v>-89.13</v>
      </c>
      <c r="C1394">
        <v>1905</v>
      </c>
      <c r="D1394">
        <v>390000</v>
      </c>
      <c r="E1394">
        <v>220</v>
      </c>
    </row>
    <row r="1395" spans="1:5">
      <c r="A1395">
        <v>27</v>
      </c>
      <c r="B1395">
        <v>-89.016000000000005</v>
      </c>
      <c r="C1395">
        <v>1905</v>
      </c>
      <c r="D1395">
        <v>390000</v>
      </c>
      <c r="E1395">
        <v>233</v>
      </c>
    </row>
    <row r="1396" spans="1:5">
      <c r="A1396">
        <v>28</v>
      </c>
      <c r="B1396">
        <v>-88.896000000000001</v>
      </c>
      <c r="C1396">
        <v>1905</v>
      </c>
      <c r="D1396">
        <v>390000</v>
      </c>
      <c r="E1396">
        <v>245</v>
      </c>
    </row>
    <row r="1397" spans="1:5">
      <c r="A1397">
        <v>29</v>
      </c>
      <c r="B1397">
        <v>-88.790999999999997</v>
      </c>
      <c r="C1397">
        <v>1905</v>
      </c>
      <c r="D1397">
        <v>390000</v>
      </c>
      <c r="E1397">
        <v>209</v>
      </c>
    </row>
    <row r="1398" spans="1:5">
      <c r="A1398">
        <v>30</v>
      </c>
      <c r="B1398">
        <v>-88.671999999999997</v>
      </c>
      <c r="C1398">
        <v>1905</v>
      </c>
      <c r="D1398">
        <v>390000</v>
      </c>
      <c r="E1398">
        <v>216</v>
      </c>
    </row>
    <row r="1399" spans="1:5">
      <c r="A1399">
        <v>31</v>
      </c>
      <c r="B1399">
        <v>-88.56</v>
      </c>
      <c r="C1399">
        <v>1905</v>
      </c>
      <c r="D1399">
        <v>390000</v>
      </c>
      <c r="E1399">
        <v>226</v>
      </c>
    </row>
    <row r="1400" spans="1:5">
      <c r="A1400">
        <v>32</v>
      </c>
      <c r="B1400">
        <v>-88.451999999999998</v>
      </c>
      <c r="C1400">
        <v>1905</v>
      </c>
      <c r="D1400">
        <v>390000</v>
      </c>
      <c r="E1400">
        <v>209</v>
      </c>
    </row>
    <row r="1401" spans="1:5">
      <c r="A1401" t="s">
        <v>0</v>
      </c>
    </row>
    <row r="1402" spans="1:5">
      <c r="A1402" t="s">
        <v>0</v>
      </c>
    </row>
    <row r="1403" spans="1:5">
      <c r="A1403" t="s">
        <v>0</v>
      </c>
    </row>
    <row r="1404" spans="1:5">
      <c r="A1404" t="s">
        <v>0</v>
      </c>
    </row>
    <row r="1405" spans="1:5">
      <c r="A1405" t="s">
        <v>162</v>
      </c>
    </row>
    <row r="1406" spans="1:5">
      <c r="A1406" t="s">
        <v>150</v>
      </c>
    </row>
    <row r="1407" spans="1:5">
      <c r="A1407" t="s">
        <v>3</v>
      </c>
    </row>
    <row r="1408" spans="1:5">
      <c r="A1408" t="s">
        <v>4</v>
      </c>
    </row>
    <row r="1409" spans="1:5">
      <c r="A1409" t="s">
        <v>5</v>
      </c>
    </row>
    <row r="1410" spans="1:5">
      <c r="A1410" t="s">
        <v>163</v>
      </c>
    </row>
    <row r="1411" spans="1:5">
      <c r="A1411" t="s">
        <v>7</v>
      </c>
    </row>
    <row r="1412" spans="1:5">
      <c r="A1412" t="s">
        <v>8</v>
      </c>
    </row>
    <row r="1413" spans="1:5">
      <c r="A1413" t="s">
        <v>9</v>
      </c>
    </row>
    <row r="1414" spans="1:5">
      <c r="A1414" t="s">
        <v>10</v>
      </c>
    </row>
    <row r="1415" spans="1:5">
      <c r="A1415" t="s">
        <v>11</v>
      </c>
    </row>
    <row r="1416" spans="1:5">
      <c r="A1416" t="s">
        <v>0</v>
      </c>
    </row>
    <row r="1417" spans="1:5">
      <c r="A1417" t="s">
        <v>0</v>
      </c>
    </row>
    <row r="1418" spans="1:5">
      <c r="A1418" t="s">
        <v>72</v>
      </c>
      <c r="B1418" t="s">
        <v>51</v>
      </c>
      <c r="C1418" t="s">
        <v>54</v>
      </c>
      <c r="D1418" t="s">
        <v>71</v>
      </c>
      <c r="E1418" t="s">
        <v>70</v>
      </c>
    </row>
    <row r="1419" spans="1:5">
      <c r="A1419">
        <v>1</v>
      </c>
      <c r="B1419">
        <v>-91.947999999999993</v>
      </c>
      <c r="C1419">
        <v>1906</v>
      </c>
      <c r="D1419">
        <v>390000</v>
      </c>
      <c r="E1419">
        <v>160</v>
      </c>
    </row>
    <row r="1420" spans="1:5">
      <c r="A1420">
        <v>2</v>
      </c>
      <c r="B1420">
        <v>-91.838999999999999</v>
      </c>
      <c r="C1420">
        <v>1906</v>
      </c>
      <c r="D1420">
        <v>390000</v>
      </c>
      <c r="E1420">
        <v>175</v>
      </c>
    </row>
    <row r="1421" spans="1:5">
      <c r="A1421">
        <v>3</v>
      </c>
      <c r="B1421">
        <v>-91.724000000000004</v>
      </c>
      <c r="C1421">
        <v>1906</v>
      </c>
      <c r="D1421">
        <v>390000</v>
      </c>
      <c r="E1421">
        <v>166</v>
      </c>
    </row>
    <row r="1422" spans="1:5">
      <c r="A1422">
        <v>4</v>
      </c>
      <c r="B1422">
        <v>-91.611999999999995</v>
      </c>
      <c r="C1422">
        <v>1906</v>
      </c>
      <c r="D1422">
        <v>390000</v>
      </c>
      <c r="E1422">
        <v>158</v>
      </c>
    </row>
    <row r="1423" spans="1:5">
      <c r="A1423">
        <v>5</v>
      </c>
      <c r="B1423">
        <v>-91.5</v>
      </c>
      <c r="C1423">
        <v>1906</v>
      </c>
      <c r="D1423">
        <v>390000</v>
      </c>
      <c r="E1423">
        <v>160</v>
      </c>
    </row>
    <row r="1424" spans="1:5">
      <c r="A1424">
        <v>6</v>
      </c>
      <c r="B1424">
        <v>-91.394000000000005</v>
      </c>
      <c r="C1424">
        <v>1906</v>
      </c>
      <c r="D1424">
        <v>390000</v>
      </c>
      <c r="E1424">
        <v>156</v>
      </c>
    </row>
    <row r="1425" spans="1:5">
      <c r="A1425">
        <v>7</v>
      </c>
      <c r="B1425">
        <v>-91.281000000000006</v>
      </c>
      <c r="C1425">
        <v>1906</v>
      </c>
      <c r="D1425">
        <v>390000</v>
      </c>
      <c r="E1425">
        <v>186</v>
      </c>
    </row>
    <row r="1426" spans="1:5">
      <c r="A1426">
        <v>8</v>
      </c>
      <c r="B1426">
        <v>-91.165000000000006</v>
      </c>
      <c r="C1426">
        <v>1906</v>
      </c>
      <c r="D1426">
        <v>390000</v>
      </c>
      <c r="E1426">
        <v>194</v>
      </c>
    </row>
    <row r="1427" spans="1:5">
      <c r="A1427">
        <v>9</v>
      </c>
      <c r="B1427">
        <v>-91.049000000000007</v>
      </c>
      <c r="C1427">
        <v>1906</v>
      </c>
      <c r="D1427">
        <v>390000</v>
      </c>
      <c r="E1427">
        <v>193</v>
      </c>
    </row>
    <row r="1428" spans="1:5">
      <c r="A1428">
        <v>10</v>
      </c>
      <c r="B1428">
        <v>-90.933999999999997</v>
      </c>
      <c r="C1428">
        <v>1906</v>
      </c>
      <c r="D1428">
        <v>390000</v>
      </c>
      <c r="E1428">
        <v>223</v>
      </c>
    </row>
    <row r="1429" spans="1:5">
      <c r="A1429">
        <v>11</v>
      </c>
      <c r="B1429">
        <v>-90.823999999999998</v>
      </c>
      <c r="C1429">
        <v>1906</v>
      </c>
      <c r="D1429">
        <v>390000</v>
      </c>
      <c r="E1429">
        <v>239</v>
      </c>
    </row>
    <row r="1430" spans="1:5">
      <c r="A1430">
        <v>12</v>
      </c>
      <c r="B1430">
        <v>-90.709000000000003</v>
      </c>
      <c r="C1430">
        <v>1906</v>
      </c>
      <c r="D1430">
        <v>390000</v>
      </c>
      <c r="E1430">
        <v>257</v>
      </c>
    </row>
    <row r="1431" spans="1:5">
      <c r="A1431">
        <v>13</v>
      </c>
      <c r="B1431">
        <v>-90.594999999999999</v>
      </c>
      <c r="C1431">
        <v>1906</v>
      </c>
      <c r="D1431">
        <v>390000</v>
      </c>
      <c r="E1431">
        <v>260</v>
      </c>
    </row>
    <row r="1432" spans="1:5">
      <c r="A1432">
        <v>14</v>
      </c>
      <c r="B1432">
        <v>-90.486999999999995</v>
      </c>
      <c r="C1432">
        <v>1906</v>
      </c>
      <c r="D1432">
        <v>390000</v>
      </c>
      <c r="E1432">
        <v>281</v>
      </c>
    </row>
    <row r="1433" spans="1:5">
      <c r="A1433">
        <v>15</v>
      </c>
      <c r="B1433">
        <v>-90.372</v>
      </c>
      <c r="C1433">
        <v>1906</v>
      </c>
      <c r="D1433">
        <v>390000</v>
      </c>
      <c r="E1433">
        <v>330</v>
      </c>
    </row>
    <row r="1434" spans="1:5">
      <c r="A1434">
        <v>16</v>
      </c>
      <c r="B1434">
        <v>-90.256</v>
      </c>
      <c r="C1434">
        <v>1906</v>
      </c>
      <c r="D1434">
        <v>390000</v>
      </c>
      <c r="E1434">
        <v>327</v>
      </c>
    </row>
    <row r="1435" spans="1:5">
      <c r="A1435">
        <v>17</v>
      </c>
      <c r="B1435">
        <v>-90.14</v>
      </c>
      <c r="C1435">
        <v>1906</v>
      </c>
      <c r="D1435">
        <v>390000</v>
      </c>
      <c r="E1435">
        <v>355</v>
      </c>
    </row>
    <row r="1436" spans="1:5">
      <c r="A1436">
        <v>18</v>
      </c>
      <c r="B1436">
        <v>-90.025000000000006</v>
      </c>
      <c r="C1436">
        <v>1906</v>
      </c>
      <c r="D1436">
        <v>390000</v>
      </c>
      <c r="E1436">
        <v>376</v>
      </c>
    </row>
    <row r="1437" spans="1:5">
      <c r="A1437">
        <v>19</v>
      </c>
      <c r="B1437">
        <v>-89.918999999999997</v>
      </c>
      <c r="C1437">
        <v>1906</v>
      </c>
      <c r="D1437">
        <v>390000</v>
      </c>
      <c r="E1437">
        <v>392</v>
      </c>
    </row>
    <row r="1438" spans="1:5">
      <c r="A1438">
        <v>20</v>
      </c>
      <c r="B1438">
        <v>-89.805999999999997</v>
      </c>
      <c r="C1438">
        <v>1906</v>
      </c>
      <c r="D1438">
        <v>390000</v>
      </c>
      <c r="E1438">
        <v>345</v>
      </c>
    </row>
    <row r="1439" spans="1:5">
      <c r="A1439">
        <v>21</v>
      </c>
      <c r="B1439">
        <v>-89.691000000000003</v>
      </c>
      <c r="C1439">
        <v>1906</v>
      </c>
      <c r="D1439">
        <v>390000</v>
      </c>
      <c r="E1439">
        <v>347</v>
      </c>
    </row>
    <row r="1440" spans="1:5">
      <c r="A1440">
        <v>22</v>
      </c>
      <c r="B1440">
        <v>-89.576999999999998</v>
      </c>
      <c r="C1440">
        <v>1906</v>
      </c>
      <c r="D1440">
        <v>390000</v>
      </c>
      <c r="E1440">
        <v>343</v>
      </c>
    </row>
    <row r="1441" spans="1:5">
      <c r="A1441">
        <v>23</v>
      </c>
      <c r="B1441">
        <v>-89.457999999999998</v>
      </c>
      <c r="C1441">
        <v>1906</v>
      </c>
      <c r="D1441">
        <v>390000</v>
      </c>
      <c r="E1441">
        <v>300</v>
      </c>
    </row>
    <row r="1442" spans="1:5">
      <c r="A1442">
        <v>24</v>
      </c>
      <c r="B1442">
        <v>-89.341999999999999</v>
      </c>
      <c r="C1442">
        <v>1906</v>
      </c>
      <c r="D1442">
        <v>390000</v>
      </c>
      <c r="E1442">
        <v>290</v>
      </c>
    </row>
    <row r="1443" spans="1:5">
      <c r="A1443">
        <v>25</v>
      </c>
      <c r="B1443">
        <v>-89.234999999999999</v>
      </c>
      <c r="C1443">
        <v>1906</v>
      </c>
      <c r="D1443">
        <v>390000</v>
      </c>
      <c r="E1443">
        <v>272</v>
      </c>
    </row>
    <row r="1444" spans="1:5">
      <c r="A1444">
        <v>26</v>
      </c>
      <c r="B1444">
        <v>-89.13</v>
      </c>
      <c r="C1444">
        <v>1906</v>
      </c>
      <c r="D1444">
        <v>390000</v>
      </c>
      <c r="E1444">
        <v>253</v>
      </c>
    </row>
    <row r="1445" spans="1:5">
      <c r="A1445">
        <v>27</v>
      </c>
      <c r="B1445">
        <v>-89.016000000000005</v>
      </c>
      <c r="C1445">
        <v>1906</v>
      </c>
      <c r="D1445">
        <v>390000</v>
      </c>
      <c r="E1445">
        <v>248</v>
      </c>
    </row>
    <row r="1446" spans="1:5">
      <c r="A1446">
        <v>28</v>
      </c>
      <c r="B1446">
        <v>-88.896000000000001</v>
      </c>
      <c r="C1446">
        <v>1906</v>
      </c>
      <c r="D1446">
        <v>390000</v>
      </c>
      <c r="E1446">
        <v>223</v>
      </c>
    </row>
    <row r="1447" spans="1:5">
      <c r="A1447">
        <v>29</v>
      </c>
      <c r="B1447">
        <v>-88.790999999999997</v>
      </c>
      <c r="C1447">
        <v>1906</v>
      </c>
      <c r="D1447">
        <v>390000</v>
      </c>
      <c r="E1447">
        <v>218</v>
      </c>
    </row>
    <row r="1448" spans="1:5">
      <c r="A1448">
        <v>30</v>
      </c>
      <c r="B1448">
        <v>-88.671999999999997</v>
      </c>
      <c r="C1448">
        <v>1906</v>
      </c>
      <c r="D1448">
        <v>390000</v>
      </c>
      <c r="E1448">
        <v>237</v>
      </c>
    </row>
    <row r="1449" spans="1:5">
      <c r="A1449">
        <v>31</v>
      </c>
      <c r="B1449">
        <v>-88.56</v>
      </c>
      <c r="C1449">
        <v>1906</v>
      </c>
      <c r="D1449">
        <v>390000</v>
      </c>
      <c r="E1449">
        <v>206</v>
      </c>
    </row>
    <row r="1450" spans="1:5">
      <c r="A1450">
        <v>32</v>
      </c>
      <c r="B1450">
        <v>-88.451999999999998</v>
      </c>
      <c r="C1450">
        <v>1906</v>
      </c>
      <c r="D1450">
        <v>390000</v>
      </c>
      <c r="E1450">
        <v>239</v>
      </c>
    </row>
    <row r="1451" spans="1:5">
      <c r="A1451" t="s">
        <v>0</v>
      </c>
    </row>
    <row r="1452" spans="1:5">
      <c r="A1452" t="s">
        <v>0</v>
      </c>
    </row>
    <row r="1453" spans="1:5">
      <c r="A1453" t="s">
        <v>0</v>
      </c>
    </row>
    <row r="1454" spans="1:5">
      <c r="A1454" t="s">
        <v>0</v>
      </c>
    </row>
    <row r="1455" spans="1:5">
      <c r="A1455" t="s">
        <v>164</v>
      </c>
    </row>
    <row r="1456" spans="1:5">
      <c r="A1456" t="s">
        <v>150</v>
      </c>
    </row>
    <row r="1457" spans="1:5">
      <c r="A1457" t="s">
        <v>3</v>
      </c>
    </row>
    <row r="1458" spans="1:5">
      <c r="A1458" t="s">
        <v>4</v>
      </c>
    </row>
    <row r="1459" spans="1:5">
      <c r="A1459" t="s">
        <v>5</v>
      </c>
    </row>
    <row r="1460" spans="1:5">
      <c r="A1460" t="s">
        <v>29</v>
      </c>
    </row>
    <row r="1461" spans="1:5">
      <c r="A1461" t="s">
        <v>7</v>
      </c>
    </row>
    <row r="1462" spans="1:5">
      <c r="A1462" t="s">
        <v>8</v>
      </c>
    </row>
    <row r="1463" spans="1:5">
      <c r="A1463" t="s">
        <v>9</v>
      </c>
    </row>
    <row r="1464" spans="1:5">
      <c r="A1464" t="s">
        <v>10</v>
      </c>
    </row>
    <row r="1465" spans="1:5">
      <c r="A1465" t="s">
        <v>11</v>
      </c>
    </row>
    <row r="1466" spans="1:5">
      <c r="A1466" t="s">
        <v>0</v>
      </c>
    </row>
    <row r="1467" spans="1:5">
      <c r="A1467" t="s">
        <v>0</v>
      </c>
    </row>
    <row r="1468" spans="1:5">
      <c r="A1468" t="s">
        <v>72</v>
      </c>
      <c r="B1468" t="s">
        <v>51</v>
      </c>
      <c r="C1468" t="s">
        <v>54</v>
      </c>
      <c r="D1468" t="s">
        <v>71</v>
      </c>
      <c r="E1468" t="s">
        <v>70</v>
      </c>
    </row>
    <row r="1469" spans="1:5">
      <c r="A1469">
        <v>1</v>
      </c>
      <c r="B1469">
        <v>-91.947999999999993</v>
      </c>
      <c r="C1469">
        <v>1903</v>
      </c>
      <c r="D1469">
        <v>390000</v>
      </c>
      <c r="E1469">
        <v>173</v>
      </c>
    </row>
    <row r="1470" spans="1:5">
      <c r="A1470">
        <v>2</v>
      </c>
      <c r="B1470">
        <v>-91.838999999999999</v>
      </c>
      <c r="C1470">
        <v>1903</v>
      </c>
      <c r="D1470">
        <v>390000</v>
      </c>
      <c r="E1470">
        <v>153</v>
      </c>
    </row>
    <row r="1471" spans="1:5">
      <c r="A1471">
        <v>3</v>
      </c>
      <c r="B1471">
        <v>-91.724000000000004</v>
      </c>
      <c r="C1471">
        <v>1903</v>
      </c>
      <c r="D1471">
        <v>390000</v>
      </c>
      <c r="E1471">
        <v>182</v>
      </c>
    </row>
    <row r="1472" spans="1:5">
      <c r="A1472">
        <v>4</v>
      </c>
      <c r="B1472">
        <v>-91.611999999999995</v>
      </c>
      <c r="C1472">
        <v>1903</v>
      </c>
      <c r="D1472">
        <v>390000</v>
      </c>
      <c r="E1472">
        <v>186</v>
      </c>
    </row>
    <row r="1473" spans="1:5">
      <c r="A1473">
        <v>5</v>
      </c>
      <c r="B1473">
        <v>-91.5</v>
      </c>
      <c r="C1473">
        <v>1903</v>
      </c>
      <c r="D1473">
        <v>390000</v>
      </c>
      <c r="E1473">
        <v>220</v>
      </c>
    </row>
    <row r="1474" spans="1:5">
      <c r="A1474">
        <v>6</v>
      </c>
      <c r="B1474">
        <v>-91.394000000000005</v>
      </c>
      <c r="C1474">
        <v>1903</v>
      </c>
      <c r="D1474">
        <v>390000</v>
      </c>
      <c r="E1474">
        <v>221</v>
      </c>
    </row>
    <row r="1475" spans="1:5">
      <c r="A1475">
        <v>7</v>
      </c>
      <c r="B1475">
        <v>-91.281000000000006</v>
      </c>
      <c r="C1475">
        <v>1903</v>
      </c>
      <c r="D1475">
        <v>390000</v>
      </c>
      <c r="E1475">
        <v>215</v>
      </c>
    </row>
    <row r="1476" spans="1:5">
      <c r="A1476">
        <v>8</v>
      </c>
      <c r="B1476">
        <v>-91.165000000000006</v>
      </c>
      <c r="C1476">
        <v>1903</v>
      </c>
      <c r="D1476">
        <v>390000</v>
      </c>
      <c r="E1476">
        <v>270</v>
      </c>
    </row>
    <row r="1477" spans="1:5">
      <c r="A1477">
        <v>9</v>
      </c>
      <c r="B1477">
        <v>-91.049000000000007</v>
      </c>
      <c r="C1477">
        <v>1903</v>
      </c>
      <c r="D1477">
        <v>390000</v>
      </c>
      <c r="E1477">
        <v>240</v>
      </c>
    </row>
    <row r="1478" spans="1:5">
      <c r="A1478">
        <v>10</v>
      </c>
      <c r="B1478">
        <v>-90.933999999999997</v>
      </c>
      <c r="C1478">
        <v>1903</v>
      </c>
      <c r="D1478">
        <v>390000</v>
      </c>
      <c r="E1478">
        <v>318</v>
      </c>
    </row>
    <row r="1479" spans="1:5">
      <c r="A1479">
        <v>11</v>
      </c>
      <c r="B1479">
        <v>-90.823999999999998</v>
      </c>
      <c r="C1479">
        <v>1903</v>
      </c>
      <c r="D1479">
        <v>390000</v>
      </c>
      <c r="E1479">
        <v>380</v>
      </c>
    </row>
    <row r="1480" spans="1:5">
      <c r="A1480">
        <v>12</v>
      </c>
      <c r="B1480">
        <v>-90.709000000000003</v>
      </c>
      <c r="C1480">
        <v>1903</v>
      </c>
      <c r="D1480">
        <v>390000</v>
      </c>
      <c r="E1480">
        <v>404</v>
      </c>
    </row>
    <row r="1481" spans="1:5">
      <c r="A1481">
        <v>13</v>
      </c>
      <c r="B1481">
        <v>-90.594999999999999</v>
      </c>
      <c r="C1481">
        <v>1903</v>
      </c>
      <c r="D1481">
        <v>390000</v>
      </c>
      <c r="E1481">
        <v>499</v>
      </c>
    </row>
    <row r="1482" spans="1:5">
      <c r="A1482">
        <v>14</v>
      </c>
      <c r="B1482">
        <v>-90.486999999999995</v>
      </c>
      <c r="C1482">
        <v>1903</v>
      </c>
      <c r="D1482">
        <v>390000</v>
      </c>
      <c r="E1482">
        <v>546</v>
      </c>
    </row>
    <row r="1483" spans="1:5">
      <c r="A1483">
        <v>15</v>
      </c>
      <c r="B1483">
        <v>-90.372</v>
      </c>
      <c r="C1483">
        <v>1903</v>
      </c>
      <c r="D1483">
        <v>390000</v>
      </c>
      <c r="E1483">
        <v>632</v>
      </c>
    </row>
    <row r="1484" spans="1:5">
      <c r="A1484">
        <v>16</v>
      </c>
      <c r="B1484">
        <v>-90.256</v>
      </c>
      <c r="C1484">
        <v>1903</v>
      </c>
      <c r="D1484">
        <v>390000</v>
      </c>
      <c r="E1484">
        <v>693</v>
      </c>
    </row>
    <row r="1485" spans="1:5">
      <c r="A1485">
        <v>17</v>
      </c>
      <c r="B1485">
        <v>-90.14</v>
      </c>
      <c r="C1485">
        <v>1903</v>
      </c>
      <c r="D1485">
        <v>390000</v>
      </c>
      <c r="E1485">
        <v>733</v>
      </c>
    </row>
    <row r="1486" spans="1:5">
      <c r="A1486">
        <v>18</v>
      </c>
      <c r="B1486">
        <v>-90.025000000000006</v>
      </c>
      <c r="C1486">
        <v>1903</v>
      </c>
      <c r="D1486">
        <v>390000</v>
      </c>
      <c r="E1486">
        <v>679</v>
      </c>
    </row>
    <row r="1487" spans="1:5">
      <c r="A1487">
        <v>19</v>
      </c>
      <c r="B1487">
        <v>-89.918999999999997</v>
      </c>
      <c r="C1487">
        <v>1903</v>
      </c>
      <c r="D1487">
        <v>390000</v>
      </c>
      <c r="E1487">
        <v>630</v>
      </c>
    </row>
    <row r="1488" spans="1:5">
      <c r="A1488">
        <v>20</v>
      </c>
      <c r="B1488">
        <v>-89.805999999999997</v>
      </c>
      <c r="C1488">
        <v>1903</v>
      </c>
      <c r="D1488">
        <v>390000</v>
      </c>
      <c r="E1488">
        <v>588</v>
      </c>
    </row>
    <row r="1489" spans="1:5">
      <c r="A1489">
        <v>21</v>
      </c>
      <c r="B1489">
        <v>-89.691000000000003</v>
      </c>
      <c r="C1489">
        <v>1903</v>
      </c>
      <c r="D1489">
        <v>390000</v>
      </c>
      <c r="E1489">
        <v>505</v>
      </c>
    </row>
    <row r="1490" spans="1:5">
      <c r="A1490">
        <v>22</v>
      </c>
      <c r="B1490">
        <v>-89.576999999999998</v>
      </c>
      <c r="C1490">
        <v>1903</v>
      </c>
      <c r="D1490">
        <v>390000</v>
      </c>
      <c r="E1490">
        <v>424</v>
      </c>
    </row>
    <row r="1491" spans="1:5">
      <c r="A1491">
        <v>23</v>
      </c>
      <c r="B1491">
        <v>-89.457999999999998</v>
      </c>
      <c r="C1491">
        <v>1903</v>
      </c>
      <c r="D1491">
        <v>390000</v>
      </c>
      <c r="E1491">
        <v>371</v>
      </c>
    </row>
    <row r="1492" spans="1:5">
      <c r="A1492">
        <v>24</v>
      </c>
      <c r="B1492">
        <v>-89.341999999999999</v>
      </c>
      <c r="C1492">
        <v>1903</v>
      </c>
      <c r="D1492">
        <v>390000</v>
      </c>
      <c r="E1492">
        <v>303</v>
      </c>
    </row>
    <row r="1493" spans="1:5">
      <c r="A1493">
        <v>25</v>
      </c>
      <c r="B1493">
        <v>-89.234999999999999</v>
      </c>
      <c r="C1493">
        <v>1903</v>
      </c>
      <c r="D1493">
        <v>390000</v>
      </c>
      <c r="E1493">
        <v>304</v>
      </c>
    </row>
    <row r="1494" spans="1:5">
      <c r="A1494">
        <v>26</v>
      </c>
      <c r="B1494">
        <v>-89.13</v>
      </c>
      <c r="C1494">
        <v>1903</v>
      </c>
      <c r="D1494">
        <v>390000</v>
      </c>
      <c r="E1494">
        <v>251</v>
      </c>
    </row>
    <row r="1495" spans="1:5">
      <c r="A1495">
        <v>27</v>
      </c>
      <c r="B1495">
        <v>-89.016000000000005</v>
      </c>
      <c r="C1495">
        <v>1903</v>
      </c>
      <c r="D1495">
        <v>390000</v>
      </c>
      <c r="E1495">
        <v>236</v>
      </c>
    </row>
    <row r="1496" spans="1:5">
      <c r="A1496">
        <v>28</v>
      </c>
      <c r="B1496">
        <v>-88.896000000000001</v>
      </c>
      <c r="C1496">
        <v>1903</v>
      </c>
      <c r="D1496">
        <v>390000</v>
      </c>
      <c r="E1496">
        <v>234</v>
      </c>
    </row>
    <row r="1497" spans="1:5">
      <c r="A1497">
        <v>29</v>
      </c>
      <c r="B1497">
        <v>-88.790999999999997</v>
      </c>
      <c r="C1497">
        <v>1903</v>
      </c>
      <c r="D1497">
        <v>390000</v>
      </c>
      <c r="E1497">
        <v>252</v>
      </c>
    </row>
    <row r="1498" spans="1:5">
      <c r="A1498">
        <v>30</v>
      </c>
      <c r="B1498">
        <v>-88.671999999999997</v>
      </c>
      <c r="C1498">
        <v>1903</v>
      </c>
      <c r="D1498">
        <v>390000</v>
      </c>
      <c r="E1498">
        <v>219</v>
      </c>
    </row>
    <row r="1499" spans="1:5">
      <c r="A1499">
        <v>31</v>
      </c>
      <c r="B1499">
        <v>-88.56</v>
      </c>
      <c r="C1499">
        <v>1903</v>
      </c>
      <c r="D1499">
        <v>390000</v>
      </c>
      <c r="E1499">
        <v>240</v>
      </c>
    </row>
    <row r="1500" spans="1:5">
      <c r="A1500">
        <v>32</v>
      </c>
      <c r="B1500">
        <v>-88.451999999999998</v>
      </c>
      <c r="C1500">
        <v>1903</v>
      </c>
      <c r="D1500">
        <v>390000</v>
      </c>
      <c r="E1500">
        <v>239</v>
      </c>
    </row>
    <row r="1501" spans="1:5">
      <c r="A1501" t="s">
        <v>0</v>
      </c>
    </row>
    <row r="1502" spans="1:5">
      <c r="A1502" t="s">
        <v>0</v>
      </c>
    </row>
    <row r="1503" spans="1:5">
      <c r="A1503" t="s">
        <v>0</v>
      </c>
    </row>
    <row r="1504" spans="1:5">
      <c r="A1504" t="s">
        <v>0</v>
      </c>
    </row>
    <row r="1505" spans="1:5">
      <c r="A1505" t="s">
        <v>165</v>
      </c>
    </row>
    <row r="1506" spans="1:5">
      <c r="A1506" t="s">
        <v>150</v>
      </c>
    </row>
    <row r="1507" spans="1:5">
      <c r="A1507" t="s">
        <v>3</v>
      </c>
    </row>
    <row r="1508" spans="1:5">
      <c r="A1508" t="s">
        <v>4</v>
      </c>
    </row>
    <row r="1509" spans="1:5">
      <c r="A1509" t="s">
        <v>5</v>
      </c>
    </row>
    <row r="1510" spans="1:5">
      <c r="A1510" t="s">
        <v>93</v>
      </c>
    </row>
    <row r="1511" spans="1:5">
      <c r="A1511" t="s">
        <v>7</v>
      </c>
    </row>
    <row r="1512" spans="1:5">
      <c r="A1512" t="s">
        <v>8</v>
      </c>
    </row>
    <row r="1513" spans="1:5">
      <c r="A1513" t="s">
        <v>9</v>
      </c>
    </row>
    <row r="1514" spans="1:5">
      <c r="A1514" t="s">
        <v>10</v>
      </c>
    </row>
    <row r="1515" spans="1:5">
      <c r="A1515" t="s">
        <v>11</v>
      </c>
    </row>
    <row r="1516" spans="1:5">
      <c r="A1516" t="s">
        <v>0</v>
      </c>
    </row>
    <row r="1517" spans="1:5">
      <c r="A1517" t="s">
        <v>0</v>
      </c>
    </row>
    <row r="1518" spans="1:5">
      <c r="A1518" t="s">
        <v>72</v>
      </c>
      <c r="B1518" t="s">
        <v>51</v>
      </c>
      <c r="C1518" t="s">
        <v>54</v>
      </c>
      <c r="D1518" t="s">
        <v>71</v>
      </c>
      <c r="E1518" t="s">
        <v>70</v>
      </c>
    </row>
    <row r="1519" spans="1:5">
      <c r="A1519">
        <v>1</v>
      </c>
      <c r="B1519">
        <v>-91.947999999999993</v>
      </c>
      <c r="C1519">
        <v>1904</v>
      </c>
      <c r="D1519">
        <v>390000</v>
      </c>
      <c r="E1519">
        <v>150</v>
      </c>
    </row>
    <row r="1520" spans="1:5">
      <c r="A1520">
        <v>2</v>
      </c>
      <c r="B1520">
        <v>-91.838999999999999</v>
      </c>
      <c r="C1520">
        <v>1904</v>
      </c>
      <c r="D1520">
        <v>390000</v>
      </c>
      <c r="E1520">
        <v>181</v>
      </c>
    </row>
    <row r="1521" spans="1:5">
      <c r="A1521">
        <v>3</v>
      </c>
      <c r="B1521">
        <v>-91.724000000000004</v>
      </c>
      <c r="C1521">
        <v>1904</v>
      </c>
      <c r="D1521">
        <v>390000</v>
      </c>
      <c r="E1521">
        <v>179</v>
      </c>
    </row>
    <row r="1522" spans="1:5">
      <c r="A1522">
        <v>4</v>
      </c>
      <c r="B1522">
        <v>-91.611999999999995</v>
      </c>
      <c r="C1522">
        <v>1904</v>
      </c>
      <c r="D1522">
        <v>390000</v>
      </c>
      <c r="E1522">
        <v>166</v>
      </c>
    </row>
    <row r="1523" spans="1:5">
      <c r="A1523">
        <v>5</v>
      </c>
      <c r="B1523">
        <v>-91.5</v>
      </c>
      <c r="C1523">
        <v>1904</v>
      </c>
      <c r="D1523">
        <v>390000</v>
      </c>
      <c r="E1523">
        <v>162</v>
      </c>
    </row>
    <row r="1524" spans="1:5">
      <c r="A1524">
        <v>6</v>
      </c>
      <c r="B1524">
        <v>-91.394000000000005</v>
      </c>
      <c r="C1524">
        <v>1904</v>
      </c>
      <c r="D1524">
        <v>390000</v>
      </c>
      <c r="E1524">
        <v>209</v>
      </c>
    </row>
    <row r="1525" spans="1:5">
      <c r="A1525">
        <v>7</v>
      </c>
      <c r="B1525">
        <v>-91.281000000000006</v>
      </c>
      <c r="C1525">
        <v>1904</v>
      </c>
      <c r="D1525">
        <v>390000</v>
      </c>
      <c r="E1525">
        <v>194</v>
      </c>
    </row>
    <row r="1526" spans="1:5">
      <c r="A1526">
        <v>8</v>
      </c>
      <c r="B1526">
        <v>-91.165000000000006</v>
      </c>
      <c r="C1526">
        <v>1904</v>
      </c>
      <c r="D1526">
        <v>390000</v>
      </c>
      <c r="E1526">
        <v>226</v>
      </c>
    </row>
    <row r="1527" spans="1:5">
      <c r="A1527">
        <v>9</v>
      </c>
      <c r="B1527">
        <v>-91.049000000000007</v>
      </c>
      <c r="C1527">
        <v>1904</v>
      </c>
      <c r="D1527">
        <v>390000</v>
      </c>
      <c r="E1527">
        <v>252</v>
      </c>
    </row>
    <row r="1528" spans="1:5">
      <c r="A1528">
        <v>10</v>
      </c>
      <c r="B1528">
        <v>-90.933999999999997</v>
      </c>
      <c r="C1528">
        <v>1904</v>
      </c>
      <c r="D1528">
        <v>390000</v>
      </c>
      <c r="E1528">
        <v>304</v>
      </c>
    </row>
    <row r="1529" spans="1:5">
      <c r="A1529">
        <v>11</v>
      </c>
      <c r="B1529">
        <v>-90.823999999999998</v>
      </c>
      <c r="C1529">
        <v>1904</v>
      </c>
      <c r="D1529">
        <v>390000</v>
      </c>
      <c r="E1529">
        <v>337</v>
      </c>
    </row>
    <row r="1530" spans="1:5">
      <c r="A1530">
        <v>12</v>
      </c>
      <c r="B1530">
        <v>-90.709000000000003</v>
      </c>
      <c r="C1530">
        <v>1904</v>
      </c>
      <c r="D1530">
        <v>390000</v>
      </c>
      <c r="E1530">
        <v>380</v>
      </c>
    </row>
    <row r="1531" spans="1:5">
      <c r="A1531">
        <v>13</v>
      </c>
      <c r="B1531">
        <v>-90.594999999999999</v>
      </c>
      <c r="C1531">
        <v>1904</v>
      </c>
      <c r="D1531">
        <v>390000</v>
      </c>
      <c r="E1531">
        <v>482</v>
      </c>
    </row>
    <row r="1532" spans="1:5">
      <c r="A1532">
        <v>14</v>
      </c>
      <c r="B1532">
        <v>-90.486999999999995</v>
      </c>
      <c r="C1532">
        <v>1904</v>
      </c>
      <c r="D1532">
        <v>390000</v>
      </c>
      <c r="E1532">
        <v>520</v>
      </c>
    </row>
    <row r="1533" spans="1:5">
      <c r="A1533">
        <v>15</v>
      </c>
      <c r="B1533">
        <v>-90.372</v>
      </c>
      <c r="C1533">
        <v>1904</v>
      </c>
      <c r="D1533">
        <v>390000</v>
      </c>
      <c r="E1533">
        <v>621</v>
      </c>
    </row>
    <row r="1534" spans="1:5">
      <c r="A1534">
        <v>16</v>
      </c>
      <c r="B1534">
        <v>-90.256</v>
      </c>
      <c r="C1534">
        <v>1904</v>
      </c>
      <c r="D1534">
        <v>390000</v>
      </c>
      <c r="E1534">
        <v>640</v>
      </c>
    </row>
    <row r="1535" spans="1:5">
      <c r="A1535">
        <v>17</v>
      </c>
      <c r="B1535">
        <v>-90.14</v>
      </c>
      <c r="C1535">
        <v>1904</v>
      </c>
      <c r="D1535">
        <v>390000</v>
      </c>
      <c r="E1535">
        <v>697</v>
      </c>
    </row>
    <row r="1536" spans="1:5">
      <c r="A1536">
        <v>18</v>
      </c>
      <c r="B1536">
        <v>-90.025000000000006</v>
      </c>
      <c r="C1536">
        <v>1904</v>
      </c>
      <c r="D1536">
        <v>390000</v>
      </c>
      <c r="E1536">
        <v>691</v>
      </c>
    </row>
    <row r="1537" spans="1:5">
      <c r="A1537">
        <v>19</v>
      </c>
      <c r="B1537">
        <v>-89.918999999999997</v>
      </c>
      <c r="C1537">
        <v>1904</v>
      </c>
      <c r="D1537">
        <v>390000</v>
      </c>
      <c r="E1537">
        <v>614</v>
      </c>
    </row>
    <row r="1538" spans="1:5">
      <c r="A1538">
        <v>20</v>
      </c>
      <c r="B1538">
        <v>-89.805999999999997</v>
      </c>
      <c r="C1538">
        <v>1904</v>
      </c>
      <c r="D1538">
        <v>390000</v>
      </c>
      <c r="E1538">
        <v>469</v>
      </c>
    </row>
    <row r="1539" spans="1:5">
      <c r="A1539">
        <v>21</v>
      </c>
      <c r="B1539">
        <v>-89.691000000000003</v>
      </c>
      <c r="C1539">
        <v>1904</v>
      </c>
      <c r="D1539">
        <v>390000</v>
      </c>
      <c r="E1539">
        <v>453</v>
      </c>
    </row>
    <row r="1540" spans="1:5">
      <c r="A1540">
        <v>22</v>
      </c>
      <c r="B1540">
        <v>-89.576999999999998</v>
      </c>
      <c r="C1540">
        <v>1904</v>
      </c>
      <c r="D1540">
        <v>390000</v>
      </c>
      <c r="E1540">
        <v>379</v>
      </c>
    </row>
    <row r="1541" spans="1:5">
      <c r="A1541">
        <v>23</v>
      </c>
      <c r="B1541">
        <v>-89.457999999999998</v>
      </c>
      <c r="C1541">
        <v>1904</v>
      </c>
      <c r="D1541">
        <v>390000</v>
      </c>
      <c r="E1541">
        <v>339</v>
      </c>
    </row>
    <row r="1542" spans="1:5">
      <c r="A1542">
        <v>24</v>
      </c>
      <c r="B1542">
        <v>-89.341999999999999</v>
      </c>
      <c r="C1542">
        <v>1904</v>
      </c>
      <c r="D1542">
        <v>390000</v>
      </c>
      <c r="E1542">
        <v>302</v>
      </c>
    </row>
    <row r="1543" spans="1:5">
      <c r="A1543">
        <v>25</v>
      </c>
      <c r="B1543">
        <v>-89.234999999999999</v>
      </c>
      <c r="C1543">
        <v>1904</v>
      </c>
      <c r="D1543">
        <v>390000</v>
      </c>
      <c r="E1543">
        <v>291</v>
      </c>
    </row>
    <row r="1544" spans="1:5">
      <c r="A1544">
        <v>26</v>
      </c>
      <c r="B1544">
        <v>-89.13</v>
      </c>
      <c r="C1544">
        <v>1904</v>
      </c>
      <c r="D1544">
        <v>390000</v>
      </c>
      <c r="E1544">
        <v>251</v>
      </c>
    </row>
    <row r="1545" spans="1:5">
      <c r="A1545">
        <v>27</v>
      </c>
      <c r="B1545">
        <v>-89.016000000000005</v>
      </c>
      <c r="C1545">
        <v>1904</v>
      </c>
      <c r="D1545">
        <v>390000</v>
      </c>
      <c r="E1545">
        <v>224</v>
      </c>
    </row>
    <row r="1546" spans="1:5">
      <c r="A1546">
        <v>28</v>
      </c>
      <c r="B1546">
        <v>-88.896000000000001</v>
      </c>
      <c r="C1546">
        <v>1904</v>
      </c>
      <c r="D1546">
        <v>390000</v>
      </c>
      <c r="E1546">
        <v>226</v>
      </c>
    </row>
    <row r="1547" spans="1:5">
      <c r="A1547">
        <v>29</v>
      </c>
      <c r="B1547">
        <v>-88.790999999999997</v>
      </c>
      <c r="C1547">
        <v>1904</v>
      </c>
      <c r="D1547">
        <v>390000</v>
      </c>
      <c r="E1547">
        <v>217</v>
      </c>
    </row>
    <row r="1548" spans="1:5">
      <c r="A1548">
        <v>30</v>
      </c>
      <c r="B1548">
        <v>-88.671999999999997</v>
      </c>
      <c r="C1548">
        <v>1904</v>
      </c>
      <c r="D1548">
        <v>390000</v>
      </c>
      <c r="E1548">
        <v>206</v>
      </c>
    </row>
    <row r="1549" spans="1:5">
      <c r="A1549">
        <v>31</v>
      </c>
      <c r="B1549">
        <v>-88.56</v>
      </c>
      <c r="C1549">
        <v>1904</v>
      </c>
      <c r="D1549">
        <v>390000</v>
      </c>
      <c r="E1549">
        <v>238</v>
      </c>
    </row>
    <row r="1550" spans="1:5">
      <c r="A1550">
        <v>32</v>
      </c>
      <c r="B1550">
        <v>-88.451999999999998</v>
      </c>
      <c r="C1550">
        <v>1904</v>
      </c>
      <c r="D1550">
        <v>390000</v>
      </c>
      <c r="E1550">
        <v>228</v>
      </c>
    </row>
    <row r="1551" spans="1:5">
      <c r="A1551" t="s">
        <v>0</v>
      </c>
    </row>
    <row r="1552" spans="1:5">
      <c r="A1552" t="s">
        <v>0</v>
      </c>
    </row>
    <row r="1553" spans="1:5">
      <c r="A1553" t="s">
        <v>0</v>
      </c>
    </row>
    <row r="1554" spans="1:5">
      <c r="A1554" t="s">
        <v>0</v>
      </c>
    </row>
    <row r="1555" spans="1:5">
      <c r="A1555" t="s">
        <v>166</v>
      </c>
    </row>
    <row r="1556" spans="1:5">
      <c r="A1556" t="s">
        <v>150</v>
      </c>
    </row>
    <row r="1557" spans="1:5">
      <c r="A1557" t="s">
        <v>3</v>
      </c>
    </row>
    <row r="1558" spans="1:5">
      <c r="A1558" t="s">
        <v>4</v>
      </c>
    </row>
    <row r="1559" spans="1:5">
      <c r="A1559" t="s">
        <v>5</v>
      </c>
    </row>
    <row r="1560" spans="1:5">
      <c r="A1560" t="s">
        <v>91</v>
      </c>
    </row>
    <row r="1561" spans="1:5">
      <c r="A1561" t="s">
        <v>7</v>
      </c>
    </row>
    <row r="1562" spans="1:5">
      <c r="A1562" t="s">
        <v>8</v>
      </c>
    </row>
    <row r="1563" spans="1:5">
      <c r="A1563" t="s">
        <v>9</v>
      </c>
    </row>
    <row r="1564" spans="1:5">
      <c r="A1564" t="s">
        <v>10</v>
      </c>
    </row>
    <row r="1565" spans="1:5">
      <c r="A1565" t="s">
        <v>11</v>
      </c>
    </row>
    <row r="1566" spans="1:5">
      <c r="A1566" t="s">
        <v>0</v>
      </c>
    </row>
    <row r="1567" spans="1:5">
      <c r="A1567" t="s">
        <v>0</v>
      </c>
    </row>
    <row r="1568" spans="1:5">
      <c r="A1568" t="s">
        <v>72</v>
      </c>
      <c r="B1568" t="s">
        <v>51</v>
      </c>
      <c r="C1568" t="s">
        <v>54</v>
      </c>
      <c r="D1568" t="s">
        <v>71</v>
      </c>
      <c r="E1568" t="s">
        <v>70</v>
      </c>
    </row>
    <row r="1569" spans="1:5">
      <c r="A1569">
        <v>1</v>
      </c>
      <c r="B1569">
        <v>-91.947999999999993</v>
      </c>
      <c r="C1569">
        <v>1911</v>
      </c>
      <c r="D1569">
        <v>390000</v>
      </c>
      <c r="E1569">
        <v>153</v>
      </c>
    </row>
    <row r="1570" spans="1:5">
      <c r="A1570">
        <v>2</v>
      </c>
      <c r="B1570">
        <v>-91.838999999999999</v>
      </c>
      <c r="C1570">
        <v>1911</v>
      </c>
      <c r="D1570">
        <v>390000</v>
      </c>
      <c r="E1570">
        <v>151</v>
      </c>
    </row>
    <row r="1571" spans="1:5">
      <c r="A1571">
        <v>3</v>
      </c>
      <c r="B1571">
        <v>-91.724000000000004</v>
      </c>
      <c r="C1571">
        <v>1911</v>
      </c>
      <c r="D1571">
        <v>390000</v>
      </c>
      <c r="E1571">
        <v>170</v>
      </c>
    </row>
    <row r="1572" spans="1:5">
      <c r="A1572">
        <v>4</v>
      </c>
      <c r="B1572">
        <v>-91.611999999999995</v>
      </c>
      <c r="C1572">
        <v>1911</v>
      </c>
      <c r="D1572">
        <v>390000</v>
      </c>
      <c r="E1572">
        <v>180</v>
      </c>
    </row>
    <row r="1573" spans="1:5">
      <c r="A1573">
        <v>5</v>
      </c>
      <c r="B1573">
        <v>-91.5</v>
      </c>
      <c r="C1573">
        <v>1911</v>
      </c>
      <c r="D1573">
        <v>390000</v>
      </c>
      <c r="E1573">
        <v>172</v>
      </c>
    </row>
    <row r="1574" spans="1:5">
      <c r="A1574">
        <v>6</v>
      </c>
      <c r="B1574">
        <v>-91.394000000000005</v>
      </c>
      <c r="C1574">
        <v>1911</v>
      </c>
      <c r="D1574">
        <v>390000</v>
      </c>
      <c r="E1574">
        <v>184</v>
      </c>
    </row>
    <row r="1575" spans="1:5">
      <c r="A1575">
        <v>7</v>
      </c>
      <c r="B1575">
        <v>-91.281000000000006</v>
      </c>
      <c r="C1575">
        <v>1911</v>
      </c>
      <c r="D1575">
        <v>390000</v>
      </c>
      <c r="E1575">
        <v>188</v>
      </c>
    </row>
    <row r="1576" spans="1:5">
      <c r="A1576">
        <v>8</v>
      </c>
      <c r="B1576">
        <v>-91.165000000000006</v>
      </c>
      <c r="C1576">
        <v>1911</v>
      </c>
      <c r="D1576">
        <v>390000</v>
      </c>
      <c r="E1576">
        <v>224</v>
      </c>
    </row>
    <row r="1577" spans="1:5">
      <c r="A1577">
        <v>9</v>
      </c>
      <c r="B1577">
        <v>-91.049000000000007</v>
      </c>
      <c r="C1577">
        <v>1911</v>
      </c>
      <c r="D1577">
        <v>390000</v>
      </c>
      <c r="E1577">
        <v>182</v>
      </c>
    </row>
    <row r="1578" spans="1:5">
      <c r="A1578">
        <v>10</v>
      </c>
      <c r="B1578">
        <v>-90.933999999999997</v>
      </c>
      <c r="C1578">
        <v>1911</v>
      </c>
      <c r="D1578">
        <v>390000</v>
      </c>
      <c r="E1578">
        <v>255</v>
      </c>
    </row>
    <row r="1579" spans="1:5">
      <c r="A1579">
        <v>11</v>
      </c>
      <c r="B1579">
        <v>-90.823999999999998</v>
      </c>
      <c r="C1579">
        <v>1911</v>
      </c>
      <c r="D1579">
        <v>390000</v>
      </c>
      <c r="E1579">
        <v>243</v>
      </c>
    </row>
    <row r="1580" spans="1:5">
      <c r="A1580">
        <v>12</v>
      </c>
      <c r="B1580">
        <v>-90.709000000000003</v>
      </c>
      <c r="C1580">
        <v>1911</v>
      </c>
      <c r="D1580">
        <v>390000</v>
      </c>
      <c r="E1580">
        <v>258</v>
      </c>
    </row>
    <row r="1581" spans="1:5">
      <c r="A1581">
        <v>13</v>
      </c>
      <c r="B1581">
        <v>-90.594999999999999</v>
      </c>
      <c r="C1581">
        <v>1911</v>
      </c>
      <c r="D1581">
        <v>390000</v>
      </c>
      <c r="E1581">
        <v>301</v>
      </c>
    </row>
    <row r="1582" spans="1:5">
      <c r="A1582">
        <v>14</v>
      </c>
      <c r="B1582">
        <v>-90.486999999999995</v>
      </c>
      <c r="C1582">
        <v>1911</v>
      </c>
      <c r="D1582">
        <v>390000</v>
      </c>
      <c r="E1582">
        <v>307</v>
      </c>
    </row>
    <row r="1583" spans="1:5">
      <c r="A1583">
        <v>15</v>
      </c>
      <c r="B1583">
        <v>-90.372</v>
      </c>
      <c r="C1583">
        <v>1911</v>
      </c>
      <c r="D1583">
        <v>390000</v>
      </c>
      <c r="E1583">
        <v>372</v>
      </c>
    </row>
    <row r="1584" spans="1:5">
      <c r="A1584">
        <v>16</v>
      </c>
      <c r="B1584">
        <v>-90.256</v>
      </c>
      <c r="C1584">
        <v>1911</v>
      </c>
      <c r="D1584">
        <v>390000</v>
      </c>
      <c r="E1584">
        <v>417</v>
      </c>
    </row>
    <row r="1585" spans="1:5">
      <c r="A1585">
        <v>17</v>
      </c>
      <c r="B1585">
        <v>-90.14</v>
      </c>
      <c r="C1585">
        <v>1911</v>
      </c>
      <c r="D1585">
        <v>390000</v>
      </c>
      <c r="E1585">
        <v>403</v>
      </c>
    </row>
    <row r="1586" spans="1:5">
      <c r="A1586">
        <v>18</v>
      </c>
      <c r="B1586">
        <v>-90.025000000000006</v>
      </c>
      <c r="C1586">
        <v>1911</v>
      </c>
      <c r="D1586">
        <v>390000</v>
      </c>
      <c r="E1586">
        <v>429</v>
      </c>
    </row>
    <row r="1587" spans="1:5">
      <c r="A1587">
        <v>19</v>
      </c>
      <c r="B1587">
        <v>-89.918999999999997</v>
      </c>
      <c r="C1587">
        <v>1911</v>
      </c>
      <c r="D1587">
        <v>390000</v>
      </c>
      <c r="E1587">
        <v>451</v>
      </c>
    </row>
    <row r="1588" spans="1:5">
      <c r="A1588">
        <v>20</v>
      </c>
      <c r="B1588">
        <v>-89.805999999999997</v>
      </c>
      <c r="C1588">
        <v>1911</v>
      </c>
      <c r="D1588">
        <v>390000</v>
      </c>
      <c r="E1588">
        <v>380</v>
      </c>
    </row>
    <row r="1589" spans="1:5">
      <c r="A1589">
        <v>21</v>
      </c>
      <c r="B1589">
        <v>-89.691000000000003</v>
      </c>
      <c r="C1589">
        <v>1911</v>
      </c>
      <c r="D1589">
        <v>390000</v>
      </c>
      <c r="E1589">
        <v>384</v>
      </c>
    </row>
    <row r="1590" spans="1:5">
      <c r="A1590">
        <v>22</v>
      </c>
      <c r="B1590">
        <v>-89.576999999999998</v>
      </c>
      <c r="C1590">
        <v>1911</v>
      </c>
      <c r="D1590">
        <v>390000</v>
      </c>
      <c r="E1590">
        <v>332</v>
      </c>
    </row>
    <row r="1591" spans="1:5">
      <c r="A1591">
        <v>23</v>
      </c>
      <c r="B1591">
        <v>-89.457999999999998</v>
      </c>
      <c r="C1591">
        <v>1911</v>
      </c>
      <c r="D1591">
        <v>390000</v>
      </c>
      <c r="E1591">
        <v>342</v>
      </c>
    </row>
    <row r="1592" spans="1:5">
      <c r="A1592">
        <v>24</v>
      </c>
      <c r="B1592">
        <v>-89.341999999999999</v>
      </c>
      <c r="C1592">
        <v>1911</v>
      </c>
      <c r="D1592">
        <v>390000</v>
      </c>
      <c r="E1592">
        <v>303</v>
      </c>
    </row>
    <row r="1593" spans="1:5">
      <c r="A1593">
        <v>25</v>
      </c>
      <c r="B1593">
        <v>-89.234999999999999</v>
      </c>
      <c r="C1593">
        <v>1911</v>
      </c>
      <c r="D1593">
        <v>390000</v>
      </c>
      <c r="E1593">
        <v>282</v>
      </c>
    </row>
    <row r="1594" spans="1:5">
      <c r="A1594">
        <v>26</v>
      </c>
      <c r="B1594">
        <v>-89.13</v>
      </c>
      <c r="C1594">
        <v>1911</v>
      </c>
      <c r="D1594">
        <v>390000</v>
      </c>
      <c r="E1594">
        <v>264</v>
      </c>
    </row>
    <row r="1595" spans="1:5">
      <c r="A1595">
        <v>27</v>
      </c>
      <c r="B1595">
        <v>-89.016000000000005</v>
      </c>
      <c r="C1595">
        <v>1911</v>
      </c>
      <c r="D1595">
        <v>390000</v>
      </c>
      <c r="E1595">
        <v>275</v>
      </c>
    </row>
    <row r="1596" spans="1:5">
      <c r="A1596">
        <v>28</v>
      </c>
      <c r="B1596">
        <v>-88.896000000000001</v>
      </c>
      <c r="C1596">
        <v>1911</v>
      </c>
      <c r="D1596">
        <v>390000</v>
      </c>
      <c r="E1596">
        <v>217</v>
      </c>
    </row>
    <row r="1597" spans="1:5">
      <c r="A1597">
        <v>29</v>
      </c>
      <c r="B1597">
        <v>-88.790999999999997</v>
      </c>
      <c r="C1597">
        <v>1911</v>
      </c>
      <c r="D1597">
        <v>390000</v>
      </c>
      <c r="E1597">
        <v>247</v>
      </c>
    </row>
    <row r="1598" spans="1:5">
      <c r="A1598">
        <v>30</v>
      </c>
      <c r="B1598">
        <v>-88.671999999999997</v>
      </c>
      <c r="C1598">
        <v>1911</v>
      </c>
      <c r="D1598">
        <v>390000</v>
      </c>
      <c r="E1598">
        <v>207</v>
      </c>
    </row>
    <row r="1599" spans="1:5">
      <c r="A1599">
        <v>31</v>
      </c>
      <c r="B1599">
        <v>-88.56</v>
      </c>
      <c r="C1599">
        <v>1911</v>
      </c>
      <c r="D1599">
        <v>390000</v>
      </c>
      <c r="E1599">
        <v>222</v>
      </c>
    </row>
    <row r="1600" spans="1:5">
      <c r="A1600">
        <v>32</v>
      </c>
      <c r="B1600">
        <v>-88.451999999999998</v>
      </c>
      <c r="C1600">
        <v>1911</v>
      </c>
      <c r="D1600">
        <v>390000</v>
      </c>
      <c r="E1600">
        <v>235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0"/>
  <sheetViews>
    <sheetView workbookViewId="0"/>
  </sheetViews>
  <sheetFormatPr baseColWidth="10" defaultColWidth="8.83203125" defaultRowHeight="14" x14ac:dyDescent="0"/>
  <sheetData>
    <row r="1" spans="1:31">
      <c r="A1" t="s">
        <v>57</v>
      </c>
      <c r="B1" t="str">
        <f>Strains!A1</f>
        <v>Run</v>
      </c>
      <c r="C1" t="str">
        <f>Strains!B1</f>
        <v>Record</v>
      </c>
      <c r="D1" t="str">
        <f>Strains!C1</f>
        <v>File</v>
      </c>
      <c r="E1" t="str">
        <f>Strains!D1</f>
        <v>Date/Time</v>
      </c>
      <c r="F1" t="str">
        <f>Strains!E1</f>
        <v>2TM</v>
      </c>
      <c r="G1" t="str">
        <f>Strains!F1</f>
        <v>TMFR</v>
      </c>
      <c r="H1" t="str">
        <f>Strains!G1</f>
        <v>PSI</v>
      </c>
      <c r="I1" t="str">
        <f>Strains!H1</f>
        <v>PHI</v>
      </c>
      <c r="J1" t="str">
        <f>Strains!I1</f>
        <v>DSRD</v>
      </c>
      <c r="K1" t="str">
        <f>Strains!J1</f>
        <v>XPOS</v>
      </c>
      <c r="L1" t="str">
        <f>Strains!K1</f>
        <v>YPOS</v>
      </c>
      <c r="M1" t="str">
        <f>Strains!L1</f>
        <v>ZPOS</v>
      </c>
      <c r="N1" t="str">
        <f>Strains!M1</f>
        <v>DSTD</v>
      </c>
      <c r="O1" t="str">
        <f>Strains!N1</f>
        <v>OSC</v>
      </c>
      <c r="P1" t="str">
        <f>Strains!O1</f>
        <v># points</v>
      </c>
      <c r="Q1" t="str">
        <f>Strains!P1</f>
        <v>Monitor</v>
      </c>
      <c r="R1" t="str">
        <f>Strains!Q1</f>
        <v>Time(s)</v>
      </c>
      <c r="S1" t="str">
        <f>Strains!R1</f>
        <v>Max</v>
      </c>
      <c r="T1" t="str">
        <f>Strains!S1</f>
        <v>Min</v>
      </c>
      <c r="U1" t="str">
        <f>Strains!T1</f>
        <v>I</v>
      </c>
      <c r="V1" t="str">
        <f>Strains!U1</f>
        <v>DI</v>
      </c>
      <c r="W1" t="str">
        <f>Strains!V1</f>
        <v>f</v>
      </c>
      <c r="X1" t="str">
        <f>Strains!W1</f>
        <v>Df</v>
      </c>
      <c r="Y1" t="str">
        <f>Strains!X1</f>
        <v>FWHM</v>
      </c>
      <c r="Z1" t="str">
        <f>Strains!Y1</f>
        <v>DFWHM</v>
      </c>
      <c r="AA1" t="str">
        <f>Strains!Z1</f>
        <v>Bkgd</v>
      </c>
      <c r="AB1" t="str">
        <f>Strains!AA1</f>
        <v>DBkgd</v>
      </c>
      <c r="AC1" t="str">
        <f>Strains!AB1</f>
        <v>Slope</v>
      </c>
      <c r="AD1" t="str">
        <f>Strains!AC1</f>
        <v>DSlope</v>
      </c>
      <c r="AE1" t="str">
        <f>Strains!AD1</f>
        <v>c2</v>
      </c>
    </row>
    <row r="2" spans="1:31">
      <c r="A2">
        <f>C2</f>
        <v>1</v>
      </c>
      <c r="B2">
        <f>Strains!A2</f>
        <v>1</v>
      </c>
      <c r="C2">
        <f>Strains!B2</f>
        <v>1</v>
      </c>
      <c r="D2">
        <f>Strains!C2</f>
        <v>980047</v>
      </c>
      <c r="E2">
        <f>Strains!D2</f>
        <v>41641.27944421296</v>
      </c>
      <c r="F2">
        <f>Strains!E2</f>
        <v>71.88</v>
      </c>
      <c r="G2">
        <f>Strains!F2</f>
        <v>35.94</v>
      </c>
      <c r="H2">
        <f>Strains!G2</f>
        <v>-45</v>
      </c>
      <c r="I2">
        <f>Strains!H2</f>
        <v>-90.2</v>
      </c>
      <c r="J2">
        <f>Strains!I2</f>
        <v>12.5</v>
      </c>
      <c r="K2">
        <f>Strains!J2</f>
        <v>-169.39599999999999</v>
      </c>
      <c r="L2">
        <f>Strains!K2</f>
        <v>-15.89</v>
      </c>
      <c r="M2">
        <f>Strains!L2</f>
        <v>25.355</v>
      </c>
      <c r="N2">
        <f>Strains!M2</f>
        <v>0</v>
      </c>
      <c r="O2" t="str">
        <f>Strains!N2</f>
        <v>OFF</v>
      </c>
      <c r="P2">
        <f>Strains!O2</f>
        <v>32</v>
      </c>
      <c r="Q2">
        <f>Strains!P2</f>
        <v>110000</v>
      </c>
      <c r="R2">
        <f>Strains!Q2</f>
        <v>519</v>
      </c>
      <c r="S2">
        <f>Strains!R2</f>
        <v>231</v>
      </c>
      <c r="T2">
        <f>Strains!S2</f>
        <v>37</v>
      </c>
      <c r="U2">
        <f>Strains!T2</f>
        <v>13.952894091787172</v>
      </c>
      <c r="V2">
        <f>Strains!U2</f>
        <v>0.59990198895091928</v>
      </c>
      <c r="W2">
        <f>Strains!V2</f>
        <v>-90.307256074663329</v>
      </c>
      <c r="X2">
        <f>Strains!W2</f>
        <v>1.5350667857615002E-2</v>
      </c>
      <c r="Y2">
        <f>Strains!X2</f>
        <v>0.87184352427387024</v>
      </c>
      <c r="Z2">
        <f>Strains!Y2</f>
        <v>3.7011019673293635E-2</v>
      </c>
      <c r="AA2">
        <f>Strains!Z2</f>
        <v>3.7754786947173895</v>
      </c>
      <c r="AB2">
        <f>Strains!AA2</f>
        <v>0.24834703507924491</v>
      </c>
      <c r="AC2">
        <f>Strains!AB2</f>
        <v>0.34817167171911778</v>
      </c>
      <c r="AD2">
        <f>Strains!AC2</f>
        <v>0.10919808779267777</v>
      </c>
      <c r="AE2">
        <f>Strains!AD2</f>
        <v>0.99991761140010416</v>
      </c>
    </row>
    <row r="3" spans="1:31">
      <c r="A3">
        <f t="shared" ref="A3:A30" si="0">C3</f>
        <v>2</v>
      </c>
      <c r="B3">
        <f>Strains!A3</f>
        <v>2</v>
      </c>
      <c r="C3">
        <f>Strains!B3</f>
        <v>2</v>
      </c>
      <c r="D3">
        <f>Strains!C3</f>
        <v>980047</v>
      </c>
      <c r="E3">
        <f>Strains!D3</f>
        <v>41641.285609375002</v>
      </c>
      <c r="F3">
        <f>Strains!E3</f>
        <v>71.88</v>
      </c>
      <c r="G3">
        <f>Strains!F3</f>
        <v>35.94</v>
      </c>
      <c r="H3">
        <f>Strains!G3</f>
        <v>-45</v>
      </c>
      <c r="I3">
        <f>Strains!H3</f>
        <v>-90.2</v>
      </c>
      <c r="J3">
        <f>Strains!I3</f>
        <v>12.5</v>
      </c>
      <c r="K3">
        <f>Strains!J3</f>
        <v>-169.614</v>
      </c>
      <c r="L3">
        <f>Strains!K3</f>
        <v>-15.97</v>
      </c>
      <c r="M3">
        <f>Strains!L3</f>
        <v>14.785</v>
      </c>
      <c r="N3">
        <f>Strains!M3</f>
        <v>0</v>
      </c>
      <c r="O3" t="str">
        <f>Strains!N3</f>
        <v>OFF</v>
      </c>
      <c r="P3">
        <f>Strains!O3</f>
        <v>32</v>
      </c>
      <c r="Q3">
        <f>Strains!P3</f>
        <v>110000</v>
      </c>
      <c r="R3">
        <f>Strains!Q3</f>
        <v>519</v>
      </c>
      <c r="S3">
        <f>Strains!R3</f>
        <v>309</v>
      </c>
      <c r="T3">
        <f>Strains!S3</f>
        <v>32</v>
      </c>
      <c r="U3">
        <f>Strains!T3</f>
        <v>14.847395128086237</v>
      </c>
      <c r="V3">
        <f>Strains!U3</f>
        <v>0.83337957689811981</v>
      </c>
      <c r="W3">
        <f>Strains!V3</f>
        <v>-90.307799403709353</v>
      </c>
      <c r="X3">
        <f>Strains!W3</f>
        <v>1.7380170356087615E-2</v>
      </c>
      <c r="Y3">
        <f>Strains!X3</f>
        <v>0.77880425287872812</v>
      </c>
      <c r="Z3">
        <f>Strains!Y3</f>
        <v>4.1727779124599497E-2</v>
      </c>
      <c r="AA3">
        <f>Strains!Z3</f>
        <v>3.29478441838318</v>
      </c>
      <c r="AB3">
        <f>Strains!AA3</f>
        <v>0.29241963840561613</v>
      </c>
      <c r="AC3">
        <f>Strains!AB3</f>
        <v>0.3235448737953987</v>
      </c>
      <c r="AD3">
        <f>Strains!AC3</f>
        <v>0.13261946126653668</v>
      </c>
      <c r="AE3">
        <f>Strains!AD3</f>
        <v>1.3782416557888657</v>
      </c>
    </row>
    <row r="4" spans="1:31">
      <c r="A4">
        <f t="shared" si="0"/>
        <v>3</v>
      </c>
      <c r="B4">
        <f>Strains!A4</f>
        <v>3</v>
      </c>
      <c r="C4">
        <f>Strains!B4</f>
        <v>3</v>
      </c>
      <c r="D4">
        <f>Strains!C4</f>
        <v>980047</v>
      </c>
      <c r="E4">
        <f>Strains!D4</f>
        <v>41641.291717476852</v>
      </c>
      <c r="F4">
        <f>Strains!E4</f>
        <v>71.88</v>
      </c>
      <c r="G4">
        <f>Strains!F4</f>
        <v>35.94</v>
      </c>
      <c r="H4">
        <f>Strains!G4</f>
        <v>-45</v>
      </c>
      <c r="I4">
        <f>Strains!H4</f>
        <v>-90.2</v>
      </c>
      <c r="J4">
        <f>Strains!I4</f>
        <v>12.5</v>
      </c>
      <c r="K4">
        <f>Strains!J4</f>
        <v>-170.09</v>
      </c>
      <c r="L4">
        <f>Strains!K4</f>
        <v>-15.97</v>
      </c>
      <c r="M4">
        <f>Strains!L4</f>
        <v>4.8099999999999996</v>
      </c>
      <c r="N4">
        <f>Strains!M4</f>
        <v>0</v>
      </c>
      <c r="O4" t="str">
        <f>Strains!N4</f>
        <v>OFF</v>
      </c>
      <c r="P4">
        <f>Strains!O4</f>
        <v>32</v>
      </c>
      <c r="Q4">
        <f>Strains!P4</f>
        <v>110000</v>
      </c>
      <c r="R4">
        <f>Strains!Q4</f>
        <v>515</v>
      </c>
      <c r="S4">
        <f>Strains!R4</f>
        <v>279</v>
      </c>
      <c r="T4">
        <f>Strains!S4</f>
        <v>32</v>
      </c>
      <c r="U4">
        <f>Strains!T4</f>
        <v>15.215767770247599</v>
      </c>
      <c r="V4">
        <f>Strains!U4</f>
        <v>0.67709957637864304</v>
      </c>
      <c r="W4">
        <f>Strains!V4</f>
        <v>-90.335184925894339</v>
      </c>
      <c r="X4">
        <f>Strains!W4</f>
        <v>1.4371781967744395E-2</v>
      </c>
      <c r="Y4">
        <f>Strains!X4</f>
        <v>0.80206220787673532</v>
      </c>
      <c r="Z4">
        <f>Strains!Y4</f>
        <v>3.3786565898335036E-2</v>
      </c>
      <c r="AA4">
        <f>Strains!Z4</f>
        <v>3.552140271542684</v>
      </c>
      <c r="AB4">
        <f>Strains!AA4</f>
        <v>0.25216012010694322</v>
      </c>
      <c r="AC4">
        <f>Strains!AB4</f>
        <v>0.25890113174896778</v>
      </c>
      <c r="AD4">
        <f>Strains!AC4</f>
        <v>0.11090585335443801</v>
      </c>
      <c r="AE4">
        <f>Strains!AD4</f>
        <v>1.1129087193904021</v>
      </c>
    </row>
    <row r="5" spans="1:31">
      <c r="A5">
        <f t="shared" si="0"/>
        <v>4</v>
      </c>
      <c r="B5">
        <f>Strains!A5</f>
        <v>4</v>
      </c>
      <c r="C5">
        <f>Strains!B5</f>
        <v>4</v>
      </c>
      <c r="D5">
        <f>Strains!C5</f>
        <v>980047</v>
      </c>
      <c r="E5">
        <f>Strains!D5</f>
        <v>41641.297773726852</v>
      </c>
      <c r="F5">
        <f>Strains!E5</f>
        <v>71.88</v>
      </c>
      <c r="G5">
        <f>Strains!F5</f>
        <v>35.94</v>
      </c>
      <c r="H5">
        <f>Strains!G5</f>
        <v>-45</v>
      </c>
      <c r="I5">
        <f>Strains!H5</f>
        <v>-90.2</v>
      </c>
      <c r="J5">
        <f>Strains!I5</f>
        <v>12.5</v>
      </c>
      <c r="K5">
        <f>Strains!J5</f>
        <v>-168.80099999999999</v>
      </c>
      <c r="L5">
        <f>Strains!K5</f>
        <v>-15.97</v>
      </c>
      <c r="M5">
        <f>Strains!L5</f>
        <v>-5.1150000000000002</v>
      </c>
      <c r="N5">
        <f>Strains!M5</f>
        <v>0</v>
      </c>
      <c r="O5" t="str">
        <f>Strains!N5</f>
        <v>OFF</v>
      </c>
      <c r="P5">
        <f>Strains!O5</f>
        <v>32</v>
      </c>
      <c r="Q5">
        <f>Strains!P5</f>
        <v>220000</v>
      </c>
      <c r="R5">
        <f>Strains!Q5</f>
        <v>1039</v>
      </c>
      <c r="S5">
        <f>Strains!R5</f>
        <v>291</v>
      </c>
      <c r="T5">
        <f>Strains!S5</f>
        <v>72</v>
      </c>
      <c r="U5">
        <f>Strains!T5</f>
        <v>9.7288227608350883</v>
      </c>
      <c r="V5">
        <f>Strains!U5</f>
        <v>0.44519143963411645</v>
      </c>
      <c r="W5">
        <f>Strains!V5</f>
        <v>-90.187027900597684</v>
      </c>
      <c r="X5">
        <f>Strains!W5</f>
        <v>2.6647132515067441E-2</v>
      </c>
      <c r="Y5">
        <f>Strains!X5</f>
        <v>1.2535130558042025</v>
      </c>
      <c r="Z5">
        <f>Strains!Y5</f>
        <v>7.2982031432329231E-2</v>
      </c>
      <c r="AA5">
        <f>Strains!Z5</f>
        <v>5.2096509087198495</v>
      </c>
      <c r="AB5">
        <f>Strains!AA5</f>
        <v>0.31684695982820377</v>
      </c>
      <c r="AC5">
        <f>Strains!AB5</f>
        <v>0.40069813885358391</v>
      </c>
      <c r="AD5">
        <f>Strains!AC5</f>
        <v>0.13292654778253149</v>
      </c>
      <c r="AE5">
        <f>Strains!AD5</f>
        <v>1.0731355635370483</v>
      </c>
    </row>
    <row r="6" spans="1:31">
      <c r="A6">
        <f t="shared" si="0"/>
        <v>5</v>
      </c>
      <c r="B6">
        <f>Strains!A6</f>
        <v>5</v>
      </c>
      <c r="C6">
        <f>Strains!B6</f>
        <v>5</v>
      </c>
      <c r="D6">
        <f>Strains!C6</f>
        <v>980047</v>
      </c>
      <c r="E6">
        <f>Strains!D6</f>
        <v>41641.309928356481</v>
      </c>
      <c r="F6">
        <f>Strains!E6</f>
        <v>71.88</v>
      </c>
      <c r="G6">
        <f>Strains!F6</f>
        <v>35.94</v>
      </c>
      <c r="H6">
        <f>Strains!G6</f>
        <v>-45</v>
      </c>
      <c r="I6">
        <f>Strains!H6</f>
        <v>-90.2</v>
      </c>
      <c r="J6">
        <f>Strains!I6</f>
        <v>12.5</v>
      </c>
      <c r="K6">
        <f>Strains!J6</f>
        <v>-167.67500000000001</v>
      </c>
      <c r="L6">
        <f>Strains!K6</f>
        <v>-16.184999999999999</v>
      </c>
      <c r="M6">
        <f>Strains!L6</f>
        <v>-15.824999999999999</v>
      </c>
      <c r="N6">
        <f>Strains!M6</f>
        <v>0</v>
      </c>
      <c r="O6" t="str">
        <f>Strains!N6</f>
        <v>OFF</v>
      </c>
      <c r="P6">
        <f>Strains!O6</f>
        <v>32</v>
      </c>
      <c r="Q6">
        <f>Strains!P6</f>
        <v>110000</v>
      </c>
      <c r="R6">
        <f>Strains!Q6</f>
        <v>514</v>
      </c>
      <c r="S6">
        <f>Strains!R6</f>
        <v>260</v>
      </c>
      <c r="T6">
        <f>Strains!S6</f>
        <v>36</v>
      </c>
      <c r="U6">
        <f>Strains!T6</f>
        <v>18.124114099093934</v>
      </c>
      <c r="V6">
        <f>Strains!U6</f>
        <v>0.6546578983670106</v>
      </c>
      <c r="W6">
        <f>Strains!V6</f>
        <v>-90.187560705035764</v>
      </c>
      <c r="X6">
        <f>Strains!W6</f>
        <v>1.3902376812040892E-2</v>
      </c>
      <c r="Y6">
        <f>Strains!X6</f>
        <v>0.92288916994574532</v>
      </c>
      <c r="Z6">
        <f>Strains!Y6</f>
        <v>3.2743910626658414E-2</v>
      </c>
      <c r="AA6">
        <f>Strains!Z6</f>
        <v>4.0826046337189572</v>
      </c>
      <c r="AB6">
        <f>Strains!AA6</f>
        <v>0.2576733780198403</v>
      </c>
      <c r="AC6">
        <f>Strains!AB6</f>
        <v>0.34257732166982696</v>
      </c>
      <c r="AD6">
        <f>Strains!AC6</f>
        <v>0.11827823515335745</v>
      </c>
      <c r="AE6">
        <f>Strains!AD6</f>
        <v>0.99720080233329467</v>
      </c>
    </row>
    <row r="7" spans="1:31">
      <c r="A7">
        <f t="shared" si="0"/>
        <v>6</v>
      </c>
      <c r="B7">
        <f>Strains!A7</f>
        <v>6</v>
      </c>
      <c r="C7">
        <f>Strains!B7</f>
        <v>6</v>
      </c>
      <c r="D7">
        <f>Strains!C7</f>
        <v>980047</v>
      </c>
      <c r="E7">
        <f>Strains!D7</f>
        <v>41641.316043287035</v>
      </c>
      <c r="F7">
        <f>Strains!E7</f>
        <v>71.88</v>
      </c>
      <c r="G7">
        <f>Strains!F7</f>
        <v>35.94</v>
      </c>
      <c r="H7">
        <f>Strains!G7</f>
        <v>-45</v>
      </c>
      <c r="I7">
        <f>Strains!H7</f>
        <v>-90.2</v>
      </c>
      <c r="J7">
        <f>Strains!I7</f>
        <v>12.5</v>
      </c>
      <c r="K7">
        <f>Strains!J7</f>
        <v>-168.93</v>
      </c>
      <c r="L7">
        <f>Strains!K7</f>
        <v>-16.315000000000001</v>
      </c>
      <c r="M7">
        <f>Strains!L7</f>
        <v>-24.94</v>
      </c>
      <c r="N7">
        <f>Strains!M7</f>
        <v>0</v>
      </c>
      <c r="O7" t="str">
        <f>Strains!N7</f>
        <v>OFF</v>
      </c>
      <c r="P7">
        <f>Strains!O7</f>
        <v>32</v>
      </c>
      <c r="Q7">
        <f>Strains!P7</f>
        <v>220000</v>
      </c>
      <c r="R7">
        <f>Strains!Q7</f>
        <v>1030</v>
      </c>
      <c r="S7">
        <f>Strains!R7</f>
        <v>245</v>
      </c>
      <c r="T7">
        <f>Strains!S7</f>
        <v>75</v>
      </c>
      <c r="U7">
        <f>Strains!T7</f>
        <v>7.5428186299624667</v>
      </c>
      <c r="V7">
        <f>Strains!U7</f>
        <v>0.47409010043815097</v>
      </c>
      <c r="W7">
        <f>Strains!V7</f>
        <v>-90.180711896547848</v>
      </c>
      <c r="X7">
        <f>Strains!W7</f>
        <v>3.455681960910649E-2</v>
      </c>
      <c r="Y7">
        <f>Strains!X7</f>
        <v>1.1977638929252235</v>
      </c>
      <c r="Z7">
        <f>Strains!Y7</f>
        <v>9.4326230402431613E-2</v>
      </c>
      <c r="AA7">
        <f>Strains!Z7</f>
        <v>4.9613650547164863</v>
      </c>
      <c r="AB7">
        <f>Strains!AA7</f>
        <v>0.32855364182197955</v>
      </c>
      <c r="AC7">
        <f>Strains!AB7</f>
        <v>0.33242512589922513</v>
      </c>
      <c r="AD7">
        <f>Strains!AC7</f>
        <v>0.13994438003000967</v>
      </c>
      <c r="AE7">
        <f>Strains!AD7</f>
        <v>1.2412632957391088</v>
      </c>
    </row>
    <row r="8" spans="1:31">
      <c r="A8">
        <f t="shared" si="0"/>
        <v>7</v>
      </c>
      <c r="B8">
        <f>Strains!A8</f>
        <v>7</v>
      </c>
      <c r="C8">
        <f>Strains!B8</f>
        <v>7</v>
      </c>
      <c r="D8">
        <f>Strains!C8</f>
        <v>980047</v>
      </c>
      <c r="E8">
        <f>Strains!D8</f>
        <v>41641.328066550923</v>
      </c>
      <c r="F8">
        <f>Strains!E8</f>
        <v>71.88</v>
      </c>
      <c r="G8">
        <f>Strains!F8</f>
        <v>35.94</v>
      </c>
      <c r="H8">
        <f>Strains!G8</f>
        <v>-45</v>
      </c>
      <c r="I8">
        <f>Strains!H8</f>
        <v>-90.2</v>
      </c>
      <c r="J8">
        <f>Strains!I8</f>
        <v>12.5</v>
      </c>
      <c r="K8">
        <f>Strains!J8</f>
        <v>-169.541</v>
      </c>
      <c r="L8">
        <f>Strains!K8</f>
        <v>-16.315000000000001</v>
      </c>
      <c r="M8">
        <f>Strains!L8</f>
        <v>-34.53</v>
      </c>
      <c r="N8">
        <f>Strains!M8</f>
        <v>0</v>
      </c>
      <c r="O8" t="str">
        <f>Strains!N8</f>
        <v>OFF</v>
      </c>
      <c r="P8">
        <f>Strains!O8</f>
        <v>32</v>
      </c>
      <c r="Q8">
        <f>Strains!P8</f>
        <v>330000</v>
      </c>
      <c r="R8">
        <f>Strains!Q8</f>
        <v>1551</v>
      </c>
      <c r="S8">
        <f>Strains!R8</f>
        <v>402</v>
      </c>
      <c r="T8">
        <f>Strains!S8</f>
        <v>132</v>
      </c>
      <c r="U8">
        <f>Strains!T8</f>
        <v>8.0556284056170622</v>
      </c>
      <c r="V8">
        <f>Strains!U8</f>
        <v>0.29824237390151992</v>
      </c>
      <c r="W8">
        <f>Strains!V8</f>
        <v>-90.181092857674244</v>
      </c>
      <c r="X8">
        <f>Strains!W8</f>
        <v>1.7592116141025443E-2</v>
      </c>
      <c r="Y8">
        <f>Strains!X8</f>
        <v>1.0569490628491793</v>
      </c>
      <c r="Z8">
        <f>Strains!Y8</f>
        <v>4.5508506738457341E-2</v>
      </c>
      <c r="AA8">
        <f>Strains!Z8</f>
        <v>4.768222625141143</v>
      </c>
      <c r="AB8">
        <f>Strains!AA8</f>
        <v>0.17797315207248041</v>
      </c>
      <c r="AC8">
        <f>Strains!AB8</f>
        <v>0.29250706258982728</v>
      </c>
      <c r="AD8">
        <f>Strains!AC8</f>
        <v>7.8299409837898265E-2</v>
      </c>
      <c r="AE8">
        <f>Strains!AD8</f>
        <v>0.97535750603721838</v>
      </c>
    </row>
    <row r="9" spans="1:31">
      <c r="A9">
        <f t="shared" si="0"/>
        <v>8</v>
      </c>
      <c r="B9">
        <f>Strains!A9</f>
        <v>8</v>
      </c>
      <c r="C9">
        <f>Strains!B9</f>
        <v>8</v>
      </c>
      <c r="D9">
        <f>Strains!C9</f>
        <v>980047</v>
      </c>
      <c r="E9">
        <f>Strains!D9</f>
        <v>41641.346115046297</v>
      </c>
      <c r="F9">
        <f>Strains!E9</f>
        <v>71.88</v>
      </c>
      <c r="G9">
        <f>Strains!F9</f>
        <v>35.94</v>
      </c>
      <c r="H9">
        <f>Strains!G9</f>
        <v>-45</v>
      </c>
      <c r="I9">
        <f>Strains!H9</f>
        <v>-90.2</v>
      </c>
      <c r="J9">
        <f>Strains!I9</f>
        <v>12.5</v>
      </c>
      <c r="K9">
        <f>Strains!J9</f>
        <v>-168.71899999999999</v>
      </c>
      <c r="L9">
        <f>Strains!K9</f>
        <v>-16.32</v>
      </c>
      <c r="M9">
        <f>Strains!L9</f>
        <v>-43.54</v>
      </c>
      <c r="N9">
        <f>Strains!M9</f>
        <v>0</v>
      </c>
      <c r="O9" t="str">
        <f>Strains!N9</f>
        <v>OFF</v>
      </c>
      <c r="P9">
        <f>Strains!O9</f>
        <v>32</v>
      </c>
      <c r="Q9">
        <f>Strains!P9</f>
        <v>220000</v>
      </c>
      <c r="R9">
        <f>Strains!Q9</f>
        <v>1038</v>
      </c>
      <c r="S9">
        <f>Strains!R9</f>
        <v>435</v>
      </c>
      <c r="T9">
        <f>Strains!S9</f>
        <v>79</v>
      </c>
      <c r="U9">
        <f>Strains!T9</f>
        <v>16.056651031980856</v>
      </c>
      <c r="V9">
        <f>Strains!U9</f>
        <v>0.5323433435700532</v>
      </c>
      <c r="W9">
        <f>Strains!V9</f>
        <v>-90.167452248173348</v>
      </c>
      <c r="X9">
        <f>Strains!W9</f>
        <v>1.5926074386771207E-2</v>
      </c>
      <c r="Y9">
        <f>Strains!X9</f>
        <v>1.1105985397183606</v>
      </c>
      <c r="Z9">
        <f>Strains!Y9</f>
        <v>4.0436590966125674E-2</v>
      </c>
      <c r="AA9">
        <f>Strains!Z9</f>
        <v>4.8311967629391521</v>
      </c>
      <c r="AB9">
        <f>Strains!AA9</f>
        <v>0.27453487313771591</v>
      </c>
      <c r="AC9">
        <f>Strains!AB9</f>
        <v>0.28835174328882079</v>
      </c>
      <c r="AD9">
        <f>Strains!AC9</f>
        <v>0.1210633064970906</v>
      </c>
      <c r="AE9">
        <f>Strains!AD9</f>
        <v>1.1562451288960724</v>
      </c>
    </row>
    <row r="10" spans="1:31">
      <c r="A10">
        <f t="shared" si="0"/>
        <v>9</v>
      </c>
      <c r="B10">
        <f>Strains!A10</f>
        <v>9</v>
      </c>
      <c r="C10">
        <f>Strains!B10</f>
        <v>9</v>
      </c>
      <c r="D10">
        <f>Strains!C10</f>
        <v>980047</v>
      </c>
      <c r="E10">
        <f>Strains!D10</f>
        <v>41641.358238078705</v>
      </c>
      <c r="F10">
        <f>Strains!E10</f>
        <v>71.88</v>
      </c>
      <c r="G10">
        <f>Strains!F10</f>
        <v>35.94</v>
      </c>
      <c r="H10">
        <f>Strains!G10</f>
        <v>-45</v>
      </c>
      <c r="I10">
        <f>Strains!H10</f>
        <v>-90.2</v>
      </c>
      <c r="J10">
        <f>Strains!I10</f>
        <v>12.5</v>
      </c>
      <c r="K10">
        <f>Strains!J10</f>
        <v>-167.726</v>
      </c>
      <c r="L10">
        <f>Strains!K10</f>
        <v>-16.395</v>
      </c>
      <c r="M10">
        <f>Strains!L10</f>
        <v>-54.3</v>
      </c>
      <c r="N10">
        <f>Strains!M10</f>
        <v>0</v>
      </c>
      <c r="O10" t="str">
        <f>Strains!N10</f>
        <v>OFF</v>
      </c>
      <c r="P10">
        <f>Strains!O10</f>
        <v>32</v>
      </c>
      <c r="Q10">
        <f>Strains!P10</f>
        <v>110000</v>
      </c>
      <c r="R10">
        <f>Strains!Q10</f>
        <v>517</v>
      </c>
      <c r="S10">
        <f>Strains!R10</f>
        <v>188</v>
      </c>
      <c r="T10">
        <f>Strains!S10</f>
        <v>30</v>
      </c>
      <c r="U10">
        <f>Strains!T10</f>
        <v>14.100652875784165</v>
      </c>
      <c r="V10">
        <f>Strains!U10</f>
        <v>0.66838389001104548</v>
      </c>
      <c r="W10">
        <f>Strains!V10</f>
        <v>-90.228927472779475</v>
      </c>
      <c r="X10">
        <f>Strains!W10</f>
        <v>2.513670805418914E-2</v>
      </c>
      <c r="Y10">
        <f>Strains!X10</f>
        <v>1.1662771141824662</v>
      </c>
      <c r="Z10">
        <f>Strains!Y10</f>
        <v>6.5223717139207271E-2</v>
      </c>
      <c r="AA10">
        <f>Strains!Z10</f>
        <v>4.5654051378070708</v>
      </c>
      <c r="AB10">
        <f>Strains!AA10</f>
        <v>0.39830559069311272</v>
      </c>
      <c r="AC10">
        <f>Strains!AB10</f>
        <v>0.66521699079333529</v>
      </c>
      <c r="AD10">
        <f>Strains!AC10</f>
        <v>0.17188448452068952</v>
      </c>
      <c r="AE10">
        <f>Strains!AD10</f>
        <v>1.0590248874423314</v>
      </c>
    </row>
    <row r="11" spans="1:31">
      <c r="A11">
        <f t="shared" si="0"/>
        <v>10</v>
      </c>
      <c r="B11">
        <f>Strains!A11</f>
        <v>10</v>
      </c>
      <c r="C11">
        <f>Strains!B11</f>
        <v>10</v>
      </c>
      <c r="D11">
        <f>Strains!C11</f>
        <v>980047</v>
      </c>
      <c r="E11">
        <f>Strains!D11</f>
        <v>41641.364325578703</v>
      </c>
      <c r="F11">
        <f>Strains!E11</f>
        <v>71.88</v>
      </c>
      <c r="G11">
        <f>Strains!F11</f>
        <v>35.94</v>
      </c>
      <c r="H11">
        <f>Strains!G11</f>
        <v>-45</v>
      </c>
      <c r="I11">
        <f>Strains!H11</f>
        <v>-90.2</v>
      </c>
      <c r="J11">
        <f>Strains!I11</f>
        <v>12.5</v>
      </c>
      <c r="K11">
        <f>Strains!J11</f>
        <v>-167.82</v>
      </c>
      <c r="L11">
        <f>Strains!K11</f>
        <v>-16.535</v>
      </c>
      <c r="M11">
        <f>Strains!L11</f>
        <v>-65.114999999999995</v>
      </c>
      <c r="N11">
        <f>Strains!M11</f>
        <v>0</v>
      </c>
      <c r="O11" t="str">
        <f>Strains!N11</f>
        <v>OFF</v>
      </c>
      <c r="P11">
        <f>Strains!O11</f>
        <v>32</v>
      </c>
      <c r="Q11">
        <f>Strains!P11</f>
        <v>110000</v>
      </c>
      <c r="R11">
        <f>Strains!Q11</f>
        <v>518</v>
      </c>
      <c r="S11">
        <f>Strains!R11</f>
        <v>276</v>
      </c>
      <c r="T11">
        <f>Strains!S11</f>
        <v>28</v>
      </c>
      <c r="U11">
        <f>Strains!T11</f>
        <v>15.072855684632298</v>
      </c>
      <c r="V11">
        <f>Strains!U11</f>
        <v>1.0040082398609984</v>
      </c>
      <c r="W11">
        <f>Strains!V11</f>
        <v>-90.314772294371508</v>
      </c>
      <c r="X11">
        <f>Strains!W11</f>
        <v>2.0828710106968969E-2</v>
      </c>
      <c r="Y11">
        <f>Strains!X11</f>
        <v>0.78480137287413321</v>
      </c>
      <c r="Z11">
        <f>Strains!Y11</f>
        <v>4.9211778714087238E-2</v>
      </c>
      <c r="AA11">
        <f>Strains!Z11</f>
        <v>3.3422632127327905</v>
      </c>
      <c r="AB11">
        <f>Strains!AA11</f>
        <v>0.34499169361622223</v>
      </c>
      <c r="AC11">
        <f>Strains!AB11</f>
        <v>0.42849467663540536</v>
      </c>
      <c r="AD11">
        <f>Strains!AC11</f>
        <v>0.15862754577396801</v>
      </c>
      <c r="AE11">
        <f>Strains!AD11</f>
        <v>1.6398844716804615</v>
      </c>
    </row>
    <row r="12" spans="1:31">
      <c r="A12">
        <f t="shared" si="0"/>
        <v>11</v>
      </c>
      <c r="B12">
        <f>Strains!A12</f>
        <v>11</v>
      </c>
      <c r="C12">
        <f>Strains!B12</f>
        <v>11</v>
      </c>
      <c r="D12">
        <f>Strains!C12</f>
        <v>980047</v>
      </c>
      <c r="E12">
        <f>Strains!D12</f>
        <v>41641.370414467594</v>
      </c>
      <c r="F12">
        <f>Strains!E12</f>
        <v>71.88</v>
      </c>
      <c r="G12">
        <f>Strains!F12</f>
        <v>35.94</v>
      </c>
      <c r="H12">
        <f>Strains!G12</f>
        <v>-45</v>
      </c>
      <c r="I12">
        <f>Strains!H12</f>
        <v>-90.2</v>
      </c>
      <c r="J12">
        <f>Strains!I12</f>
        <v>12.5</v>
      </c>
      <c r="K12">
        <f>Strains!J12</f>
        <v>-168.613</v>
      </c>
      <c r="L12">
        <f>Strains!K12</f>
        <v>-16.899999999999999</v>
      </c>
      <c r="M12">
        <f>Strains!L12</f>
        <v>-76.67</v>
      </c>
      <c r="N12">
        <f>Strains!M12</f>
        <v>0</v>
      </c>
      <c r="O12" t="str">
        <f>Strains!N12</f>
        <v>OFF</v>
      </c>
      <c r="P12">
        <f>Strains!O12</f>
        <v>32</v>
      </c>
      <c r="Q12">
        <f>Strains!P12</f>
        <v>110000</v>
      </c>
      <c r="R12">
        <f>Strains!Q12</f>
        <v>521</v>
      </c>
      <c r="S12">
        <f>Strains!R12</f>
        <v>243</v>
      </c>
      <c r="T12">
        <f>Strains!S12</f>
        <v>33</v>
      </c>
      <c r="U12">
        <f>Strains!T12</f>
        <v>14.613330092440849</v>
      </c>
      <c r="V12">
        <f>Strains!U12</f>
        <v>0.56433693751265568</v>
      </c>
      <c r="W12">
        <f>Strains!V12</f>
        <v>-90.301984695774806</v>
      </c>
      <c r="X12">
        <f>Strains!W12</f>
        <v>1.3300555972139919E-2</v>
      </c>
      <c r="Y12">
        <f>Strains!X12</f>
        <v>0.84191740404209048</v>
      </c>
      <c r="Z12">
        <f>Strains!Y12</f>
        <v>3.1378380973138956E-2</v>
      </c>
      <c r="AA12">
        <f>Strains!Z12</f>
        <v>3.4721831013181879</v>
      </c>
      <c r="AB12">
        <f>Strains!AA12</f>
        <v>0.21890081801584393</v>
      </c>
      <c r="AC12">
        <f>Strains!AB12</f>
        <v>0.31463585279070322</v>
      </c>
      <c r="AD12">
        <f>Strains!AC12</f>
        <v>9.7026452791100129E-2</v>
      </c>
      <c r="AE12">
        <f>Strains!AD12</f>
        <v>0.94398194759416942</v>
      </c>
    </row>
    <row r="13" spans="1:31">
      <c r="A13">
        <f t="shared" si="0"/>
        <v>22</v>
      </c>
      <c r="B13">
        <f>Strains!A13</f>
        <v>12</v>
      </c>
      <c r="C13">
        <f>Strains!B13</f>
        <v>22</v>
      </c>
      <c r="D13">
        <f>Strains!C13</f>
        <v>980047</v>
      </c>
      <c r="E13">
        <f>Strains!D13</f>
        <v>41641.376546527776</v>
      </c>
      <c r="F13">
        <f>Strains!E13</f>
        <v>71.88</v>
      </c>
      <c r="G13">
        <f>Strains!F13</f>
        <v>35.94</v>
      </c>
      <c r="H13">
        <f>Strains!G13</f>
        <v>-45</v>
      </c>
      <c r="I13">
        <f>Strains!H13</f>
        <v>-90.2</v>
      </c>
      <c r="J13">
        <f>Strains!I13</f>
        <v>12.5</v>
      </c>
      <c r="K13">
        <f>Strains!J13</f>
        <v>-166.26300000000001</v>
      </c>
      <c r="L13">
        <f>Strains!K13</f>
        <v>-16.899999999999999</v>
      </c>
      <c r="M13">
        <f>Strains!L13</f>
        <v>-76.67</v>
      </c>
      <c r="N13">
        <f>Strains!M13</f>
        <v>0</v>
      </c>
      <c r="O13" t="str">
        <f>Strains!N13</f>
        <v>OFF</v>
      </c>
      <c r="P13">
        <f>Strains!O13</f>
        <v>32</v>
      </c>
      <c r="Q13">
        <f>Strains!P13</f>
        <v>110000</v>
      </c>
      <c r="R13">
        <f>Strains!Q13</f>
        <v>521</v>
      </c>
      <c r="S13">
        <f>Strains!R13</f>
        <v>229</v>
      </c>
      <c r="T13">
        <f>Strains!S13</f>
        <v>45</v>
      </c>
      <c r="U13">
        <f>Strains!T13</f>
        <v>10.087468069610388</v>
      </c>
      <c r="V13">
        <f>Strains!U13</f>
        <v>0.66609801390563039</v>
      </c>
      <c r="W13">
        <f>Strains!V13</f>
        <v>-90.201667164301469</v>
      </c>
      <c r="X13">
        <f>Strains!W13</f>
        <v>1.8105786762615331E-2</v>
      </c>
      <c r="Y13">
        <f>Strains!X13</f>
        <v>0.67715837608467144</v>
      </c>
      <c r="Z13">
        <f>Strains!Y13</f>
        <v>4.2718470403441136E-2</v>
      </c>
      <c r="AA13">
        <f>Strains!Z13</f>
        <v>3.4905805081976715</v>
      </c>
      <c r="AB13">
        <f>Strains!AA13</f>
        <v>0.23517182206172965</v>
      </c>
      <c r="AC13">
        <f>Strains!AB13</f>
        <v>0.17621659758860567</v>
      </c>
      <c r="AD13">
        <f>Strains!AC13</f>
        <v>0.10911990033894906</v>
      </c>
      <c r="AE13">
        <f>Strains!AD13</f>
        <v>1.2649268885210061</v>
      </c>
    </row>
    <row r="14" spans="1:31">
      <c r="A14">
        <f t="shared" si="0"/>
        <v>21</v>
      </c>
      <c r="B14">
        <f>Strains!A14</f>
        <v>13</v>
      </c>
      <c r="C14">
        <f>Strains!B14</f>
        <v>21</v>
      </c>
      <c r="D14">
        <f>Strains!C14</f>
        <v>980047</v>
      </c>
      <c r="E14">
        <f>Strains!D14</f>
        <v>41641.38267337963</v>
      </c>
      <c r="F14">
        <f>Strains!E14</f>
        <v>71.88</v>
      </c>
      <c r="G14">
        <f>Strains!F14</f>
        <v>35.94</v>
      </c>
      <c r="H14">
        <f>Strains!G14</f>
        <v>-45</v>
      </c>
      <c r="I14">
        <f>Strains!H14</f>
        <v>-90.2</v>
      </c>
      <c r="J14">
        <f>Strains!I14</f>
        <v>12.5</v>
      </c>
      <c r="K14">
        <f>Strains!J14</f>
        <v>-165.47</v>
      </c>
      <c r="L14">
        <f>Strains!K14</f>
        <v>-16.535</v>
      </c>
      <c r="M14">
        <f>Strains!L14</f>
        <v>-65.114999999999995</v>
      </c>
      <c r="N14">
        <f>Strains!M14</f>
        <v>0</v>
      </c>
      <c r="O14" t="str">
        <f>Strains!N14</f>
        <v>OFF</v>
      </c>
      <c r="P14">
        <f>Strains!O14</f>
        <v>32</v>
      </c>
      <c r="Q14">
        <f>Strains!P14</f>
        <v>110000</v>
      </c>
      <c r="R14">
        <f>Strains!Q14</f>
        <v>524</v>
      </c>
      <c r="S14">
        <f>Strains!R14</f>
        <v>217</v>
      </c>
      <c r="T14">
        <f>Strains!S14</f>
        <v>32</v>
      </c>
      <c r="U14">
        <f>Strains!T14</f>
        <v>12.209168992099464</v>
      </c>
      <c r="V14">
        <f>Strains!U14</f>
        <v>0.65178378762642442</v>
      </c>
      <c r="W14">
        <f>Strains!V14</f>
        <v>-90.271894173190418</v>
      </c>
      <c r="X14">
        <f>Strains!W14</f>
        <v>1.8001488893728032E-2</v>
      </c>
      <c r="Y14">
        <f>Strains!X14</f>
        <v>0.82523990489568266</v>
      </c>
      <c r="Z14">
        <f>Strains!Y14</f>
        <v>4.3528941334480736E-2</v>
      </c>
      <c r="AA14">
        <f>Strains!Z14</f>
        <v>3.4401793984683526</v>
      </c>
      <c r="AB14">
        <f>Strains!AA14</f>
        <v>0.25345105551344171</v>
      </c>
      <c r="AC14">
        <f>Strains!AB14</f>
        <v>0.44019740062267165</v>
      </c>
      <c r="AD14">
        <f>Strains!AC14</f>
        <v>0.117261266106687</v>
      </c>
      <c r="AE14">
        <f>Strains!AD14</f>
        <v>1.141796487815375</v>
      </c>
    </row>
    <row r="15" spans="1:31">
      <c r="A15">
        <f t="shared" si="0"/>
        <v>20</v>
      </c>
      <c r="B15">
        <f>Strains!A15</f>
        <v>14</v>
      </c>
      <c r="C15">
        <f>Strains!B15</f>
        <v>20</v>
      </c>
      <c r="D15">
        <f>Strains!C15</f>
        <v>980047</v>
      </c>
      <c r="E15">
        <f>Strains!D15</f>
        <v>41641.388835879632</v>
      </c>
      <c r="F15">
        <f>Strains!E15</f>
        <v>71.88</v>
      </c>
      <c r="G15">
        <f>Strains!F15</f>
        <v>35.94</v>
      </c>
      <c r="H15">
        <f>Strains!G15</f>
        <v>-45</v>
      </c>
      <c r="I15">
        <f>Strains!H15</f>
        <v>-90.2</v>
      </c>
      <c r="J15">
        <f>Strains!I15</f>
        <v>12.5</v>
      </c>
      <c r="K15">
        <f>Strains!J15</f>
        <v>-165.376</v>
      </c>
      <c r="L15">
        <f>Strains!K15</f>
        <v>-16.395</v>
      </c>
      <c r="M15">
        <f>Strains!L15</f>
        <v>-54.3</v>
      </c>
      <c r="N15">
        <f>Strains!M15</f>
        <v>0</v>
      </c>
      <c r="O15" t="str">
        <f>Strains!N15</f>
        <v>OFF</v>
      </c>
      <c r="P15">
        <f>Strains!O15</f>
        <v>32</v>
      </c>
      <c r="Q15">
        <f>Strains!P15</f>
        <v>110000</v>
      </c>
      <c r="R15">
        <f>Strains!Q15</f>
        <v>524</v>
      </c>
      <c r="S15">
        <f>Strains!R15</f>
        <v>228</v>
      </c>
      <c r="T15">
        <f>Strains!S15</f>
        <v>28</v>
      </c>
      <c r="U15">
        <f>Strains!T15</f>
        <v>11.961104540000088</v>
      </c>
      <c r="V15">
        <f>Strains!U15</f>
        <v>0.83917135360461437</v>
      </c>
      <c r="W15">
        <f>Strains!V15</f>
        <v>-90.260296413794777</v>
      </c>
      <c r="X15">
        <f>Strains!W15</f>
        <v>2.3367148252239008E-2</v>
      </c>
      <c r="Y15">
        <f>Strains!X15</f>
        <v>0.82254121678400582</v>
      </c>
      <c r="Z15">
        <f>Strains!Y15</f>
        <v>5.7196461924706676E-2</v>
      </c>
      <c r="AA15">
        <f>Strains!Z15</f>
        <v>3.1834573408355302</v>
      </c>
      <c r="AB15">
        <f>Strains!AA15</f>
        <v>0.31229670707601859</v>
      </c>
      <c r="AC15">
        <f>Strains!AB15</f>
        <v>0.7070125751015427</v>
      </c>
      <c r="AD15">
        <f>Strains!AC15</f>
        <v>0.15155807012975755</v>
      </c>
      <c r="AE15">
        <f>Strains!AD15</f>
        <v>1.4584407799105634</v>
      </c>
    </row>
    <row r="16" spans="1:31">
      <c r="A16">
        <f t="shared" si="0"/>
        <v>19</v>
      </c>
      <c r="B16">
        <f>Strains!A16</f>
        <v>15</v>
      </c>
      <c r="C16">
        <f>Strains!B16</f>
        <v>19</v>
      </c>
      <c r="D16">
        <f>Strains!C16</f>
        <v>980047</v>
      </c>
      <c r="E16">
        <f>Strains!D16</f>
        <v>41641.395002662037</v>
      </c>
      <c r="F16">
        <f>Strains!E16</f>
        <v>71.88</v>
      </c>
      <c r="G16">
        <f>Strains!F16</f>
        <v>35.94</v>
      </c>
      <c r="H16">
        <f>Strains!G16</f>
        <v>-45</v>
      </c>
      <c r="I16">
        <f>Strains!H16</f>
        <v>-90.2</v>
      </c>
      <c r="J16">
        <f>Strains!I16</f>
        <v>12.5</v>
      </c>
      <c r="K16">
        <f>Strains!J16</f>
        <v>-166.369</v>
      </c>
      <c r="L16">
        <f>Strains!K16</f>
        <v>-16.32</v>
      </c>
      <c r="M16">
        <f>Strains!L16</f>
        <v>-43.54</v>
      </c>
      <c r="N16">
        <f>Strains!M16</f>
        <v>0</v>
      </c>
      <c r="O16" t="str">
        <f>Strains!N16</f>
        <v>OFF</v>
      </c>
      <c r="P16">
        <f>Strains!O16</f>
        <v>32</v>
      </c>
      <c r="Q16">
        <f>Strains!P16</f>
        <v>220000</v>
      </c>
      <c r="R16">
        <f>Strains!Q16</f>
        <v>1040</v>
      </c>
      <c r="S16">
        <f>Strains!R16</f>
        <v>304</v>
      </c>
      <c r="T16">
        <f>Strains!S16</f>
        <v>78</v>
      </c>
      <c r="U16">
        <f>Strains!T16</f>
        <v>10.637595629255108</v>
      </c>
      <c r="V16">
        <f>Strains!U16</f>
        <v>0.43840064902064485</v>
      </c>
      <c r="W16">
        <f>Strains!V16</f>
        <v>-90.069132087878629</v>
      </c>
      <c r="X16">
        <f>Strains!W16</f>
        <v>2.2971837339274642E-2</v>
      </c>
      <c r="Y16">
        <f>Strains!X16</f>
        <v>1.1976515316482488</v>
      </c>
      <c r="Z16">
        <f>Strains!Y16</f>
        <v>6.1126794125709226E-2</v>
      </c>
      <c r="AA16">
        <f>Strains!Z16</f>
        <v>5.2700050468816348</v>
      </c>
      <c r="AB16">
        <f>Strains!AA16</f>
        <v>0.26124747754083633</v>
      </c>
      <c r="AC16">
        <f>Strains!AB16</f>
        <v>0.62002898373063431</v>
      </c>
      <c r="AD16">
        <f>Strains!AC16</f>
        <v>0.13121048356296192</v>
      </c>
      <c r="AE16">
        <f>Strains!AD16</f>
        <v>1.0186365780769009</v>
      </c>
    </row>
    <row r="17" spans="1:31">
      <c r="A17">
        <f t="shared" si="0"/>
        <v>18</v>
      </c>
      <c r="B17">
        <f>Strains!A17</f>
        <v>16</v>
      </c>
      <c r="C17">
        <f>Strains!B17</f>
        <v>18</v>
      </c>
      <c r="D17">
        <f>Strains!C17</f>
        <v>980047</v>
      </c>
      <c r="E17">
        <f>Strains!D17</f>
        <v>41641.407153703702</v>
      </c>
      <c r="F17">
        <f>Strains!E17</f>
        <v>71.88</v>
      </c>
      <c r="G17">
        <f>Strains!F17</f>
        <v>35.94</v>
      </c>
      <c r="H17">
        <f>Strains!G17</f>
        <v>-45</v>
      </c>
      <c r="I17">
        <f>Strains!H17</f>
        <v>-90.2</v>
      </c>
      <c r="J17">
        <f>Strains!I17</f>
        <v>12.5</v>
      </c>
      <c r="K17">
        <f>Strains!J17</f>
        <v>-167.191</v>
      </c>
      <c r="L17">
        <f>Strains!K17</f>
        <v>-16.315000000000001</v>
      </c>
      <c r="M17">
        <f>Strains!L17</f>
        <v>-34.53</v>
      </c>
      <c r="N17">
        <f>Strains!M17</f>
        <v>0</v>
      </c>
      <c r="O17" t="str">
        <f>Strains!N17</f>
        <v>OFF</v>
      </c>
      <c r="P17">
        <f>Strains!O17</f>
        <v>32</v>
      </c>
      <c r="Q17">
        <f>Strains!P17</f>
        <v>330000</v>
      </c>
      <c r="R17">
        <f>Strains!Q17</f>
        <v>1555</v>
      </c>
      <c r="S17">
        <f>Strains!R17</f>
        <v>324</v>
      </c>
      <c r="T17">
        <f>Strains!S17</f>
        <v>113</v>
      </c>
      <c r="U17">
        <f>Strains!T17</f>
        <v>6.1652714028034055</v>
      </c>
      <c r="V17">
        <f>Strains!U17</f>
        <v>0.28529836517502311</v>
      </c>
      <c r="W17">
        <f>Strains!V17</f>
        <v>-90.081200059116085</v>
      </c>
      <c r="X17">
        <f>Strains!W17</f>
        <v>2.6468319183332222E-2</v>
      </c>
      <c r="Y17">
        <f>Strains!X17</f>
        <v>1.2023836875394509</v>
      </c>
      <c r="Z17">
        <f>Strains!Y17</f>
        <v>7.1767843665494296E-2</v>
      </c>
      <c r="AA17">
        <f>Strains!Z17</f>
        <v>4.7476528564408174</v>
      </c>
      <c r="AB17">
        <f>Strains!AA17</f>
        <v>0.18583641122627595</v>
      </c>
      <c r="AC17">
        <f>Strains!AB17</f>
        <v>0.82755375082640747</v>
      </c>
      <c r="AD17">
        <f>Strains!AC17</f>
        <v>9.4177859872519518E-2</v>
      </c>
      <c r="AE17">
        <f>Strains!AD17</f>
        <v>0.91516036240905352</v>
      </c>
    </row>
    <row r="18" spans="1:31">
      <c r="A18">
        <f t="shared" si="0"/>
        <v>17</v>
      </c>
      <c r="B18">
        <f>Strains!A18</f>
        <v>17</v>
      </c>
      <c r="C18">
        <f>Strains!B18</f>
        <v>17</v>
      </c>
      <c r="D18">
        <f>Strains!C18</f>
        <v>980047</v>
      </c>
      <c r="E18">
        <f>Strains!D18</f>
        <v>41641.42525601852</v>
      </c>
      <c r="F18">
        <f>Strains!E18</f>
        <v>71.88</v>
      </c>
      <c r="G18">
        <f>Strains!F18</f>
        <v>35.94</v>
      </c>
      <c r="H18">
        <f>Strains!G18</f>
        <v>-45</v>
      </c>
      <c r="I18">
        <f>Strains!H18</f>
        <v>-90.2</v>
      </c>
      <c r="J18">
        <f>Strains!I18</f>
        <v>12.5</v>
      </c>
      <c r="K18">
        <f>Strains!J18</f>
        <v>-166.58</v>
      </c>
      <c r="L18">
        <f>Strains!K18</f>
        <v>-16.315000000000001</v>
      </c>
      <c r="M18">
        <f>Strains!L18</f>
        <v>-24.94</v>
      </c>
      <c r="N18">
        <f>Strains!M18</f>
        <v>0</v>
      </c>
      <c r="O18" t="str">
        <f>Strains!N18</f>
        <v>OFF</v>
      </c>
      <c r="P18">
        <f>Strains!O18</f>
        <v>32</v>
      </c>
      <c r="Q18">
        <f>Strains!P18</f>
        <v>220000</v>
      </c>
      <c r="R18">
        <f>Strains!Q18</f>
        <v>1050</v>
      </c>
      <c r="S18">
        <f>Strains!R18</f>
        <v>239</v>
      </c>
      <c r="T18">
        <f>Strains!S18</f>
        <v>74</v>
      </c>
      <c r="U18">
        <f>Strains!T18</f>
        <v>5.8997056565932393</v>
      </c>
      <c r="V18">
        <f>Strains!U18</f>
        <v>0.31237098221112558</v>
      </c>
      <c r="W18">
        <f>Strains!V18</f>
        <v>-89.982440135874569</v>
      </c>
      <c r="X18">
        <f>Strains!W18</f>
        <v>2.4268810216129463E-2</v>
      </c>
      <c r="Y18">
        <f>Strains!X18</f>
        <v>1.000977987812018</v>
      </c>
      <c r="Z18">
        <f>Strains!Y18</f>
        <v>6.300374362709904E-2</v>
      </c>
      <c r="AA18">
        <f>Strains!Z18</f>
        <v>4.0016283830635491</v>
      </c>
      <c r="AB18">
        <f>Strains!AA18</f>
        <v>0.16071950780498151</v>
      </c>
      <c r="AC18">
        <f>Strains!AB18</f>
        <v>0.66313931459618736</v>
      </c>
      <c r="AD18">
        <f>Strains!AC18</f>
        <v>8.9336639498951168E-2</v>
      </c>
      <c r="AE18">
        <f>Strains!AD18</f>
        <v>0.89488286219649282</v>
      </c>
    </row>
    <row r="19" spans="1:31">
      <c r="A19">
        <f t="shared" si="0"/>
        <v>16</v>
      </c>
      <c r="B19">
        <f>Strains!A19</f>
        <v>18</v>
      </c>
      <c r="C19">
        <f>Strains!B19</f>
        <v>16</v>
      </c>
      <c r="D19">
        <f>Strains!C19</f>
        <v>980047</v>
      </c>
      <c r="E19">
        <f>Strains!D19</f>
        <v>41641.437505671296</v>
      </c>
      <c r="F19">
        <f>Strains!E19</f>
        <v>71.88</v>
      </c>
      <c r="G19">
        <f>Strains!F19</f>
        <v>35.94</v>
      </c>
      <c r="H19">
        <f>Strains!G19</f>
        <v>-45</v>
      </c>
      <c r="I19">
        <f>Strains!H19</f>
        <v>-90.2</v>
      </c>
      <c r="J19">
        <f>Strains!I19</f>
        <v>12.5</v>
      </c>
      <c r="K19">
        <f>Strains!J19</f>
        <v>-165.32499999999999</v>
      </c>
      <c r="L19">
        <f>Strains!K19</f>
        <v>-16.184999999999999</v>
      </c>
      <c r="M19">
        <f>Strains!L19</f>
        <v>-15.824999999999999</v>
      </c>
      <c r="N19">
        <f>Strains!M19</f>
        <v>0</v>
      </c>
      <c r="O19" t="str">
        <f>Strains!N19</f>
        <v>OFF</v>
      </c>
      <c r="P19">
        <f>Strains!O19</f>
        <v>32</v>
      </c>
      <c r="Q19">
        <f>Strains!P19</f>
        <v>110000</v>
      </c>
      <c r="R19">
        <f>Strains!Q19</f>
        <v>527</v>
      </c>
      <c r="S19">
        <f>Strains!R19</f>
        <v>139</v>
      </c>
      <c r="T19">
        <f>Strains!S19</f>
        <v>34</v>
      </c>
      <c r="U19">
        <f>Strains!T19</f>
        <v>6.0469714428186627</v>
      </c>
      <c r="V19">
        <f>Strains!U19</f>
        <v>0.54165497035485943</v>
      </c>
      <c r="W19">
        <f>Strains!V19</f>
        <v>-90.064451546113361</v>
      </c>
      <c r="X19">
        <f>Strains!W19</f>
        <v>3.9282079354055421E-2</v>
      </c>
      <c r="Y19">
        <f>Strains!X19</f>
        <v>0.97281229373581191</v>
      </c>
      <c r="Z19">
        <f>Strains!Y19</f>
        <v>0.10234517378139148</v>
      </c>
      <c r="AA19">
        <f>Strains!Z19</f>
        <v>4.1113810713644598</v>
      </c>
      <c r="AB19">
        <f>Strains!AA19</f>
        <v>0.28034332944780926</v>
      </c>
      <c r="AC19">
        <f>Strains!AB19</f>
        <v>0.76004219171409315</v>
      </c>
      <c r="AD19">
        <f>Strains!AC19</f>
        <v>0.14652201308113982</v>
      </c>
      <c r="AE19">
        <f>Strains!AD19</f>
        <v>1.0771969198189399</v>
      </c>
    </row>
    <row r="20" spans="1:31">
      <c r="A20">
        <f t="shared" si="0"/>
        <v>15</v>
      </c>
      <c r="B20">
        <f>Strains!A20</f>
        <v>19</v>
      </c>
      <c r="C20">
        <f>Strains!B20</f>
        <v>15</v>
      </c>
      <c r="D20">
        <f>Strains!C20</f>
        <v>980047</v>
      </c>
      <c r="E20">
        <f>Strains!D20</f>
        <v>41641.443715624999</v>
      </c>
      <c r="F20">
        <f>Strains!E20</f>
        <v>71.88</v>
      </c>
      <c r="G20">
        <f>Strains!F20</f>
        <v>35.94</v>
      </c>
      <c r="H20">
        <f>Strains!G20</f>
        <v>-45</v>
      </c>
      <c r="I20">
        <f>Strains!H20</f>
        <v>-90.2</v>
      </c>
      <c r="J20">
        <f>Strains!I20</f>
        <v>12.5</v>
      </c>
      <c r="K20">
        <f>Strains!J20</f>
        <v>-166.45099999999999</v>
      </c>
      <c r="L20">
        <f>Strains!K20</f>
        <v>-15.97</v>
      </c>
      <c r="M20">
        <f>Strains!L20</f>
        <v>-5.1150000000000002</v>
      </c>
      <c r="N20">
        <f>Strains!M20</f>
        <v>0</v>
      </c>
      <c r="O20" t="str">
        <f>Strains!N20</f>
        <v>OFF</v>
      </c>
      <c r="P20">
        <f>Strains!O20</f>
        <v>32</v>
      </c>
      <c r="Q20">
        <f>Strains!P20</f>
        <v>110000</v>
      </c>
      <c r="R20">
        <f>Strains!Q20</f>
        <v>523</v>
      </c>
      <c r="S20">
        <f>Strains!R20</f>
        <v>201</v>
      </c>
      <c r="T20">
        <f>Strains!S20</f>
        <v>29</v>
      </c>
      <c r="U20">
        <f>Strains!T20</f>
        <v>12.574379644968133</v>
      </c>
      <c r="V20">
        <f>Strains!U20</f>
        <v>0.79630200365399528</v>
      </c>
      <c r="W20">
        <f>Strains!V20</f>
        <v>-90.191873484352314</v>
      </c>
      <c r="X20">
        <f>Strains!W20</f>
        <v>2.9369190276805106E-2</v>
      </c>
      <c r="Y20">
        <f>Strains!X20</f>
        <v>1.0766509449879236</v>
      </c>
      <c r="Z20">
        <f>Strains!Y20</f>
        <v>7.4817291934907354E-2</v>
      </c>
      <c r="AA20">
        <f>Strains!Z20</f>
        <v>4.0489919860179793</v>
      </c>
      <c r="AB20">
        <f>Strains!AA20</f>
        <v>0.39737677255261478</v>
      </c>
      <c r="AC20">
        <f>Strains!AB20</f>
        <v>0.81535248327847176</v>
      </c>
      <c r="AD20">
        <f>Strains!AC20</f>
        <v>0.18672975985923299</v>
      </c>
      <c r="AE20">
        <f>Strains!AD20</f>
        <v>1.3056670419734124</v>
      </c>
    </row>
    <row r="21" spans="1:31">
      <c r="A21">
        <f t="shared" si="0"/>
        <v>14</v>
      </c>
      <c r="B21">
        <f>Strains!A21</f>
        <v>20</v>
      </c>
      <c r="C21">
        <f>Strains!B21</f>
        <v>14</v>
      </c>
      <c r="D21">
        <f>Strains!C21</f>
        <v>980047</v>
      </c>
      <c r="E21">
        <f>Strains!D21</f>
        <v>41641.449871180557</v>
      </c>
      <c r="F21">
        <f>Strains!E21</f>
        <v>71.88</v>
      </c>
      <c r="G21">
        <f>Strains!F21</f>
        <v>35.94</v>
      </c>
      <c r="H21">
        <f>Strains!G21</f>
        <v>-45</v>
      </c>
      <c r="I21">
        <f>Strains!H21</f>
        <v>-90.2</v>
      </c>
      <c r="J21">
        <f>Strains!I21</f>
        <v>12.5</v>
      </c>
      <c r="K21">
        <f>Strains!J21</f>
        <v>-167.74</v>
      </c>
      <c r="L21">
        <f>Strains!K21</f>
        <v>-15.97</v>
      </c>
      <c r="M21">
        <f>Strains!L21</f>
        <v>4.8099999999999996</v>
      </c>
      <c r="N21">
        <f>Strains!M21</f>
        <v>0</v>
      </c>
      <c r="O21" t="str">
        <f>Strains!N21</f>
        <v>OFF</v>
      </c>
      <c r="P21">
        <f>Strains!O21</f>
        <v>32</v>
      </c>
      <c r="Q21">
        <f>Strains!P21</f>
        <v>110000</v>
      </c>
      <c r="R21">
        <f>Strains!Q21</f>
        <v>525</v>
      </c>
      <c r="S21">
        <f>Strains!R21</f>
        <v>235</v>
      </c>
      <c r="T21">
        <f>Strains!S21</f>
        <v>29</v>
      </c>
      <c r="U21">
        <f>Strains!T21</f>
        <v>11.705640251020679</v>
      </c>
      <c r="V21">
        <f>Strains!U21</f>
        <v>0.66995144703641585</v>
      </c>
      <c r="W21">
        <f>Strains!V21</f>
        <v>-90.281206404123537</v>
      </c>
      <c r="X21">
        <f>Strains!W21</f>
        <v>1.7205193766676615E-2</v>
      </c>
      <c r="Y21">
        <f>Strains!X21</f>
        <v>0.74641469869743649</v>
      </c>
      <c r="Z21">
        <f>Strains!Y21</f>
        <v>4.0956311827536174E-2</v>
      </c>
      <c r="AA21">
        <f>Strains!Z21</f>
        <v>3.0606318175456386</v>
      </c>
      <c r="AB21">
        <f>Strains!AA21</f>
        <v>0.2344866402550759</v>
      </c>
      <c r="AC21">
        <f>Strains!AB21</f>
        <v>0.4660465502347112</v>
      </c>
      <c r="AD21">
        <f>Strains!AC21</f>
        <v>0.11047449591847161</v>
      </c>
      <c r="AE21">
        <f>Strains!AD21</f>
        <v>1.2068202941150474</v>
      </c>
    </row>
    <row r="22" spans="1:31">
      <c r="A22">
        <f t="shared" si="0"/>
        <v>13</v>
      </c>
      <c r="B22">
        <f>Strains!A22</f>
        <v>21</v>
      </c>
      <c r="C22">
        <f>Strains!B22</f>
        <v>13</v>
      </c>
      <c r="D22">
        <f>Strains!C22</f>
        <v>980047</v>
      </c>
      <c r="E22">
        <f>Strains!D22</f>
        <v>41641.456067824074</v>
      </c>
      <c r="F22">
        <f>Strains!E22</f>
        <v>71.88</v>
      </c>
      <c r="G22">
        <f>Strains!F22</f>
        <v>35.94</v>
      </c>
      <c r="H22">
        <f>Strains!G22</f>
        <v>-45</v>
      </c>
      <c r="I22">
        <f>Strains!H22</f>
        <v>-90.2</v>
      </c>
      <c r="J22">
        <f>Strains!I22</f>
        <v>12.5</v>
      </c>
      <c r="K22">
        <f>Strains!J22</f>
        <v>-167.26400000000001</v>
      </c>
      <c r="L22">
        <f>Strains!K22</f>
        <v>-15.97</v>
      </c>
      <c r="M22">
        <f>Strains!L22</f>
        <v>14.785</v>
      </c>
      <c r="N22">
        <f>Strains!M22</f>
        <v>0</v>
      </c>
      <c r="O22" t="str">
        <f>Strains!N22</f>
        <v>OFF</v>
      </c>
      <c r="P22">
        <f>Strains!O22</f>
        <v>32</v>
      </c>
      <c r="Q22">
        <f>Strains!P22</f>
        <v>110000</v>
      </c>
      <c r="R22">
        <f>Strains!Q22</f>
        <v>525</v>
      </c>
      <c r="S22">
        <f>Strains!R22</f>
        <v>231</v>
      </c>
      <c r="T22">
        <f>Strains!S22</f>
        <v>35</v>
      </c>
      <c r="U22">
        <f>Strains!T22</f>
        <v>12.775785427707099</v>
      </c>
      <c r="V22">
        <f>Strains!U22</f>
        <v>0.69067696950387025</v>
      </c>
      <c r="W22">
        <f>Strains!V22</f>
        <v>-90.275058646950598</v>
      </c>
      <c r="X22">
        <f>Strains!W22</f>
        <v>1.8553050253983766E-2</v>
      </c>
      <c r="Y22">
        <f>Strains!X22</f>
        <v>0.84582651452577662</v>
      </c>
      <c r="Z22">
        <f>Strains!Y22</f>
        <v>4.5347926154837917E-2</v>
      </c>
      <c r="AA22">
        <f>Strains!Z22</f>
        <v>3.5809783999239269</v>
      </c>
      <c r="AB22">
        <f>Strains!AA22</f>
        <v>0.27424219383734161</v>
      </c>
      <c r="AC22">
        <f>Strains!AB22</f>
        <v>0.36301421449195831</v>
      </c>
      <c r="AD22">
        <f>Strains!AC22</f>
        <v>0.12394488257715564</v>
      </c>
      <c r="AE22">
        <f>Strains!AD22</f>
        <v>1.1857775476395735</v>
      </c>
    </row>
    <row r="23" spans="1:31">
      <c r="A23">
        <f t="shared" si="0"/>
        <v>12</v>
      </c>
      <c r="B23">
        <f>Strains!A23</f>
        <v>22</v>
      </c>
      <c r="C23">
        <f>Strains!B23</f>
        <v>12</v>
      </c>
      <c r="D23">
        <f>Strains!C23</f>
        <v>980047</v>
      </c>
      <c r="E23">
        <f>Strains!D23</f>
        <v>41641.46226064815</v>
      </c>
      <c r="F23">
        <f>Strains!E23</f>
        <v>71.88</v>
      </c>
      <c r="G23">
        <f>Strains!F23</f>
        <v>35.94</v>
      </c>
      <c r="H23">
        <f>Strains!G23</f>
        <v>-45</v>
      </c>
      <c r="I23">
        <f>Strains!H23</f>
        <v>-90.2</v>
      </c>
      <c r="J23">
        <f>Strains!I23</f>
        <v>12.5</v>
      </c>
      <c r="K23">
        <f>Strains!J23</f>
        <v>-167.04599999999999</v>
      </c>
      <c r="L23">
        <f>Strains!K23</f>
        <v>-15.89</v>
      </c>
      <c r="M23">
        <f>Strains!L23</f>
        <v>25.355</v>
      </c>
      <c r="N23">
        <f>Strains!M23</f>
        <v>0</v>
      </c>
      <c r="O23" t="str">
        <f>Strains!N23</f>
        <v>OFF</v>
      </c>
      <c r="P23">
        <f>Strains!O23</f>
        <v>32</v>
      </c>
      <c r="Q23">
        <f>Strains!P23</f>
        <v>110000</v>
      </c>
      <c r="R23">
        <f>Strains!Q23</f>
        <v>525</v>
      </c>
      <c r="S23">
        <f>Strains!R23</f>
        <v>228</v>
      </c>
      <c r="T23">
        <f>Strains!S23</f>
        <v>43</v>
      </c>
      <c r="U23">
        <f>Strains!T23</f>
        <v>12.843496131161062</v>
      </c>
      <c r="V23">
        <f>Strains!U23</f>
        <v>0.63911284339066776</v>
      </c>
      <c r="W23">
        <f>Strains!V23</f>
        <v>-90.267546215689734</v>
      </c>
      <c r="X23">
        <f>Strains!W23</f>
        <v>1.7333188872168302E-2</v>
      </c>
      <c r="Y23">
        <f>Strains!X23</f>
        <v>0.84469785287199395</v>
      </c>
      <c r="Z23">
        <f>Strains!Y23</f>
        <v>4.183162692043399E-2</v>
      </c>
      <c r="AA23">
        <f>Strains!Z23</f>
        <v>4.0039529227273976</v>
      </c>
      <c r="AB23">
        <f>Strains!AA23</f>
        <v>0.26468185512465753</v>
      </c>
      <c r="AC23">
        <f>Strains!AB23</f>
        <v>0.29507042005450068</v>
      </c>
      <c r="AD23">
        <f>Strains!AC23</f>
        <v>0.11815296333894067</v>
      </c>
      <c r="AE23">
        <f>Strains!AD23</f>
        <v>1.0905220462340681</v>
      </c>
    </row>
    <row r="24" spans="1:31">
      <c r="A24">
        <f t="shared" si="0"/>
        <v>23</v>
      </c>
      <c r="B24">
        <f>Strains!A24</f>
        <v>23</v>
      </c>
      <c r="C24">
        <f>Strains!B24</f>
        <v>23</v>
      </c>
      <c r="D24">
        <f>Strains!C24</f>
        <v>980047</v>
      </c>
      <c r="E24">
        <f>Strains!D24</f>
        <v>41641.468502546297</v>
      </c>
      <c r="F24">
        <f>Strains!E24</f>
        <v>71.88</v>
      </c>
      <c r="G24">
        <f>Strains!F24</f>
        <v>35.94</v>
      </c>
      <c r="H24">
        <f>Strains!G24</f>
        <v>-45</v>
      </c>
      <c r="I24">
        <f>Strains!H24</f>
        <v>-90.2</v>
      </c>
      <c r="J24">
        <f>Strains!I24</f>
        <v>12.5</v>
      </c>
      <c r="K24">
        <f>Strains!J24</f>
        <v>-169.24100000000001</v>
      </c>
      <c r="L24">
        <f>Strains!K24</f>
        <v>-16.315000000000001</v>
      </c>
      <c r="M24">
        <f>Strains!L24</f>
        <v>-34.53</v>
      </c>
      <c r="N24">
        <f>Strains!M24</f>
        <v>0</v>
      </c>
      <c r="O24" t="str">
        <f>Strains!N24</f>
        <v>OFF</v>
      </c>
      <c r="P24">
        <f>Strains!O24</f>
        <v>32</v>
      </c>
      <c r="Q24">
        <f>Strains!P24</f>
        <v>330000</v>
      </c>
      <c r="R24">
        <f>Strains!Q24</f>
        <v>1578</v>
      </c>
      <c r="S24">
        <f>Strains!R24</f>
        <v>508</v>
      </c>
      <c r="T24">
        <f>Strains!S24</f>
        <v>117</v>
      </c>
      <c r="U24">
        <f>Strains!T24</f>
        <v>11.8149922551247</v>
      </c>
      <c r="V24">
        <f>Strains!U24</f>
        <v>0.44359318733913389</v>
      </c>
      <c r="W24">
        <f>Strains!V24</f>
        <v>-90.109602015506326</v>
      </c>
      <c r="X24">
        <f>Strains!W24</f>
        <v>2.0090014774854142E-2</v>
      </c>
      <c r="Y24">
        <f>Strains!X24</f>
        <v>1.1844652440915282</v>
      </c>
      <c r="Z24">
        <f>Strains!Y24</f>
        <v>5.3776106094332643E-2</v>
      </c>
      <c r="AA24">
        <f>Strains!Z24</f>
        <v>5.1861004473443773</v>
      </c>
      <c r="AB24">
        <f>Strains!AA24</f>
        <v>0.25969314764031276</v>
      </c>
      <c r="AC24">
        <f>Strains!AB24</f>
        <v>0.59791628903775418</v>
      </c>
      <c r="AD24">
        <f>Strains!AC24</f>
        <v>0.12309293226754554</v>
      </c>
      <c r="AE24">
        <f>Strains!AD24</f>
        <v>1.2372159288612969</v>
      </c>
    </row>
    <row r="25" spans="1:31">
      <c r="A25">
        <f t="shared" si="0"/>
        <v>24</v>
      </c>
      <c r="B25">
        <f>Strains!A25</f>
        <v>24</v>
      </c>
      <c r="C25">
        <f>Strains!B25</f>
        <v>24</v>
      </c>
      <c r="D25">
        <f>Strains!C25</f>
        <v>980047</v>
      </c>
      <c r="E25">
        <f>Strains!D25</f>
        <v>41641.486933101849</v>
      </c>
      <c r="F25">
        <f>Strains!E25</f>
        <v>71.88</v>
      </c>
      <c r="G25">
        <f>Strains!F25</f>
        <v>35.94</v>
      </c>
      <c r="H25">
        <f>Strains!G25</f>
        <v>-45</v>
      </c>
      <c r="I25">
        <f>Strains!H25</f>
        <v>-90.2</v>
      </c>
      <c r="J25">
        <f>Strains!I25</f>
        <v>12.5</v>
      </c>
      <c r="K25">
        <f>Strains!J25</f>
        <v>-168.941</v>
      </c>
      <c r="L25">
        <f>Strains!K25</f>
        <v>-16.315000000000001</v>
      </c>
      <c r="M25">
        <f>Strains!L25</f>
        <v>-34.53</v>
      </c>
      <c r="N25">
        <f>Strains!M25</f>
        <v>0</v>
      </c>
      <c r="O25" t="str">
        <f>Strains!N25</f>
        <v>OFF</v>
      </c>
      <c r="P25">
        <f>Strains!O25</f>
        <v>32</v>
      </c>
      <c r="Q25">
        <f>Strains!P25</f>
        <v>330000</v>
      </c>
      <c r="R25">
        <f>Strains!Q25</f>
        <v>1589</v>
      </c>
      <c r="S25">
        <f>Strains!R25</f>
        <v>493</v>
      </c>
      <c r="T25">
        <f>Strains!S25</f>
        <v>109</v>
      </c>
      <c r="U25">
        <f>Strains!T25</f>
        <v>11.265239461206004</v>
      </c>
      <c r="V25">
        <f>Strains!U25</f>
        <v>0.38591986044058618</v>
      </c>
      <c r="W25">
        <f>Strains!V25</f>
        <v>-90.106279767816545</v>
      </c>
      <c r="X25">
        <f>Strains!W25</f>
        <v>1.8839614885730278E-2</v>
      </c>
      <c r="Y25">
        <f>Strains!X25</f>
        <v>1.2050525571004944</v>
      </c>
      <c r="Z25">
        <f>Strains!Y25</f>
        <v>5.0954397641437214E-2</v>
      </c>
      <c r="AA25">
        <f>Strains!Z25</f>
        <v>4.9008286747210157</v>
      </c>
      <c r="AB25">
        <f>Strains!AA25</f>
        <v>0.22642025214092321</v>
      </c>
      <c r="AC25">
        <f>Strains!AB25</f>
        <v>0.83839024819768748</v>
      </c>
      <c r="AD25">
        <f>Strains!AC25</f>
        <v>0.11161026055365028</v>
      </c>
      <c r="AE25">
        <f>Strains!AD25</f>
        <v>1.0787908178640762</v>
      </c>
    </row>
    <row r="26" spans="1:31">
      <c r="A26">
        <f t="shared" si="0"/>
        <v>25</v>
      </c>
      <c r="B26">
        <f>Strains!A26</f>
        <v>25</v>
      </c>
      <c r="C26">
        <f>Strains!B26</f>
        <v>25</v>
      </c>
      <c r="D26">
        <f>Strains!C26</f>
        <v>980047</v>
      </c>
      <c r="E26">
        <f>Strains!D26</f>
        <v>41641.528300578706</v>
      </c>
      <c r="F26">
        <f>Strains!E26</f>
        <v>71.88</v>
      </c>
      <c r="G26">
        <f>Strains!F26</f>
        <v>35.94</v>
      </c>
      <c r="H26">
        <f>Strains!G26</f>
        <v>-45</v>
      </c>
      <c r="I26">
        <f>Strains!H26</f>
        <v>-90.2</v>
      </c>
      <c r="J26">
        <f>Strains!I26</f>
        <v>12.5</v>
      </c>
      <c r="K26">
        <f>Strains!J26</f>
        <v>-168.64099999999999</v>
      </c>
      <c r="L26">
        <f>Strains!K26</f>
        <v>-16.315000000000001</v>
      </c>
      <c r="M26">
        <f>Strains!L26</f>
        <v>-34.53</v>
      </c>
      <c r="N26">
        <f>Strains!M26</f>
        <v>0</v>
      </c>
      <c r="O26" t="str">
        <f>Strains!N26</f>
        <v>OFF</v>
      </c>
      <c r="P26">
        <f>Strains!O26</f>
        <v>32</v>
      </c>
      <c r="Q26">
        <f>Strains!P26</f>
        <v>390000</v>
      </c>
      <c r="R26">
        <f>Strains!Q26</f>
        <v>1897</v>
      </c>
      <c r="S26">
        <f>Strains!R26</f>
        <v>441</v>
      </c>
      <c r="T26">
        <f>Strains!S26</f>
        <v>133</v>
      </c>
      <c r="U26">
        <f>Strains!T26</f>
        <v>7.8051606839581007</v>
      </c>
      <c r="V26">
        <f>Strains!U26</f>
        <v>0.3103734586567059</v>
      </c>
      <c r="W26">
        <f>Strains!V26</f>
        <v>-90.054147885034482</v>
      </c>
      <c r="X26">
        <f>Strains!W26</f>
        <v>2.1446987695155184E-2</v>
      </c>
      <c r="Y26">
        <f>Strains!X26</f>
        <v>1.1573274669327678</v>
      </c>
      <c r="Z26">
        <f>Strains!Y26</f>
        <v>5.6894669276781121E-2</v>
      </c>
      <c r="AA26">
        <f>Strains!Z26</f>
        <v>4.8044821125618746</v>
      </c>
      <c r="AB26">
        <f>Strains!AA26</f>
        <v>0.18531265460047375</v>
      </c>
      <c r="AC26">
        <f>Strains!AB26</f>
        <v>0.59602471279415226</v>
      </c>
      <c r="AD26">
        <f>Strains!AC26</f>
        <v>9.4383232669737901E-2</v>
      </c>
      <c r="AE26">
        <f>Strains!AD26</f>
        <v>1.0614050083814026</v>
      </c>
    </row>
    <row r="27" spans="1:31">
      <c r="A27">
        <f t="shared" si="0"/>
        <v>26</v>
      </c>
      <c r="B27">
        <f>Strains!A27</f>
        <v>26</v>
      </c>
      <c r="C27">
        <f>Strains!B27</f>
        <v>26</v>
      </c>
      <c r="D27">
        <f>Strains!C27</f>
        <v>980047</v>
      </c>
      <c r="E27">
        <f>Strains!D27</f>
        <v>41641.550837847222</v>
      </c>
      <c r="F27">
        <f>Strains!E27</f>
        <v>71.88</v>
      </c>
      <c r="G27">
        <f>Strains!F27</f>
        <v>35.94</v>
      </c>
      <c r="H27">
        <f>Strains!G27</f>
        <v>-45</v>
      </c>
      <c r="I27">
        <f>Strains!H27</f>
        <v>-90.2</v>
      </c>
      <c r="J27">
        <f>Strains!I27</f>
        <v>12.5</v>
      </c>
      <c r="K27">
        <f>Strains!J27</f>
        <v>-168.34100000000001</v>
      </c>
      <c r="L27">
        <f>Strains!K27</f>
        <v>-16.315000000000001</v>
      </c>
      <c r="M27">
        <f>Strains!L27</f>
        <v>-34.53</v>
      </c>
      <c r="N27">
        <f>Strains!M27</f>
        <v>0</v>
      </c>
      <c r="O27" t="str">
        <f>Strains!N27</f>
        <v>OFF</v>
      </c>
      <c r="P27">
        <f>Strains!O27</f>
        <v>32</v>
      </c>
      <c r="Q27">
        <f>Strains!P27</f>
        <v>390000</v>
      </c>
      <c r="R27">
        <f>Strains!Q27</f>
        <v>1900</v>
      </c>
      <c r="S27">
        <f>Strains!R27</f>
        <v>345</v>
      </c>
      <c r="T27">
        <f>Strains!S27</f>
        <v>143</v>
      </c>
      <c r="U27">
        <f>Strains!T27</f>
        <v>7.125936728838262</v>
      </c>
      <c r="V27">
        <f>Strains!U27</f>
        <v>0.59200427972842551</v>
      </c>
      <c r="W27">
        <f>Strains!V27</f>
        <v>-89.879132650966582</v>
      </c>
      <c r="X27">
        <f>Strains!W27</f>
        <v>4.6936368469927436E-2</v>
      </c>
      <c r="Y27">
        <f>Strains!X27</f>
        <v>1.6194318573516291</v>
      </c>
      <c r="Z27">
        <f>Strains!Y27</f>
        <v>0.18388183895331087</v>
      </c>
      <c r="AA27">
        <f>Strains!Z27</f>
        <v>7.225169740341939</v>
      </c>
      <c r="AB27">
        <f>Strains!AA27</f>
        <v>0.49802427376848696</v>
      </c>
      <c r="AC27" t="str">
        <f>Strains!AB27</f>
        <v>****</v>
      </c>
      <c r="AD27" t="str">
        <f>Strains!AC27</f>
        <v>****</v>
      </c>
      <c r="AE27">
        <f>Strains!AD27</f>
        <v>1.6143640464026678</v>
      </c>
    </row>
    <row r="28" spans="1:31">
      <c r="A28">
        <f t="shared" si="0"/>
        <v>27</v>
      </c>
      <c r="B28">
        <f>Strains!A28</f>
        <v>27</v>
      </c>
      <c r="C28">
        <f>Strains!B28</f>
        <v>27</v>
      </c>
      <c r="D28">
        <f>Strains!C28</f>
        <v>980047</v>
      </c>
      <c r="E28">
        <f>Strains!D28</f>
        <v>41641.572982638892</v>
      </c>
      <c r="F28">
        <f>Strains!E28</f>
        <v>71.88</v>
      </c>
      <c r="G28">
        <f>Strains!F28</f>
        <v>35.94</v>
      </c>
      <c r="H28">
        <f>Strains!G28</f>
        <v>-45</v>
      </c>
      <c r="I28">
        <f>Strains!H28</f>
        <v>-90.2</v>
      </c>
      <c r="J28">
        <f>Strains!I28</f>
        <v>12.5</v>
      </c>
      <c r="K28">
        <f>Strains!J28</f>
        <v>-168.041</v>
      </c>
      <c r="L28">
        <f>Strains!K28</f>
        <v>-16.315000000000001</v>
      </c>
      <c r="M28">
        <f>Strains!L28</f>
        <v>-34.53</v>
      </c>
      <c r="N28">
        <f>Strains!M28</f>
        <v>0</v>
      </c>
      <c r="O28" t="str">
        <f>Strains!N28</f>
        <v>OFF</v>
      </c>
      <c r="P28">
        <f>Strains!O28</f>
        <v>32</v>
      </c>
      <c r="Q28">
        <f>Strains!P28</f>
        <v>390000</v>
      </c>
      <c r="R28">
        <f>Strains!Q28</f>
        <v>1904</v>
      </c>
      <c r="S28">
        <f>Strains!R28</f>
        <v>353</v>
      </c>
      <c r="T28">
        <f>Strains!S28</f>
        <v>123</v>
      </c>
      <c r="U28">
        <f>Strains!T28</f>
        <v>6.9334433450434014</v>
      </c>
      <c r="V28">
        <f>Strains!U28</f>
        <v>0.55413569130133467</v>
      </c>
      <c r="W28">
        <f>Strains!V28</f>
        <v>-89.924369920871271</v>
      </c>
      <c r="X28">
        <f>Strains!W28</f>
        <v>4.4606930130978786E-2</v>
      </c>
      <c r="Y28">
        <f>Strains!X28</f>
        <v>1.5539814966154195</v>
      </c>
      <c r="Z28">
        <f>Strains!Y28</f>
        <v>0.17128879938686625</v>
      </c>
      <c r="AA28">
        <f>Strains!Z28</f>
        <v>6.8005390835900217</v>
      </c>
      <c r="AB28">
        <f>Strains!AA28</f>
        <v>0.4517665747207581</v>
      </c>
      <c r="AC28" t="str">
        <f>Strains!AB28</f>
        <v>****</v>
      </c>
      <c r="AD28" t="str">
        <f>Strains!AC28</f>
        <v>****</v>
      </c>
      <c r="AE28">
        <f>Strains!AD28</f>
        <v>1.6043528771996469</v>
      </c>
    </row>
    <row r="29" spans="1:31">
      <c r="A29">
        <f t="shared" si="0"/>
        <v>28</v>
      </c>
      <c r="B29">
        <f>Strains!A29</f>
        <v>28</v>
      </c>
      <c r="C29">
        <f>Strains!B29</f>
        <v>28</v>
      </c>
      <c r="D29">
        <f>Strains!C29</f>
        <v>980047</v>
      </c>
      <c r="E29">
        <f>Strains!D29</f>
        <v>41641.595115972224</v>
      </c>
      <c r="F29">
        <f>Strains!E29</f>
        <v>71.88</v>
      </c>
      <c r="G29">
        <f>Strains!F29</f>
        <v>35.94</v>
      </c>
      <c r="H29">
        <f>Strains!G29</f>
        <v>-45</v>
      </c>
      <c r="I29">
        <f>Strains!H29</f>
        <v>-90.2</v>
      </c>
      <c r="J29">
        <f>Strains!I29</f>
        <v>12.5</v>
      </c>
      <c r="K29">
        <f>Strains!J29</f>
        <v>-167.74100000000001</v>
      </c>
      <c r="L29">
        <f>Strains!K29</f>
        <v>-16.315000000000001</v>
      </c>
      <c r="M29">
        <f>Strains!L29</f>
        <v>-34.53</v>
      </c>
      <c r="N29">
        <f>Strains!M29</f>
        <v>0</v>
      </c>
      <c r="O29" t="str">
        <f>Strains!N29</f>
        <v>OFF</v>
      </c>
      <c r="P29">
        <f>Strains!O29</f>
        <v>32</v>
      </c>
      <c r="Q29">
        <f>Strains!P29</f>
        <v>390000</v>
      </c>
      <c r="R29">
        <f>Strains!Q29</f>
        <v>1905</v>
      </c>
      <c r="S29">
        <f>Strains!R29</f>
        <v>365</v>
      </c>
      <c r="T29">
        <f>Strains!S29</f>
        <v>146</v>
      </c>
      <c r="U29">
        <f>Strains!T29</f>
        <v>0</v>
      </c>
      <c r="V29">
        <f>Strains!U29</f>
        <v>0</v>
      </c>
      <c r="W29">
        <f>Strains!V29</f>
        <v>0</v>
      </c>
      <c r="X29">
        <f>Strains!W29</f>
        <v>0</v>
      </c>
      <c r="Y29">
        <f>Strains!X29</f>
        <v>0</v>
      </c>
      <c r="Z29">
        <f>Strains!Y29</f>
        <v>0</v>
      </c>
      <c r="AA29">
        <f>Strains!Z29</f>
        <v>0</v>
      </c>
      <c r="AB29">
        <f>Strains!AA29</f>
        <v>0</v>
      </c>
      <c r="AC29">
        <f>Strains!AB29</f>
        <v>0</v>
      </c>
      <c r="AD29">
        <f>Strains!AC29</f>
        <v>0</v>
      </c>
      <c r="AE29">
        <f>Strains!AD29</f>
        <v>0</v>
      </c>
    </row>
    <row r="30" spans="1:31">
      <c r="A30">
        <f t="shared" si="0"/>
        <v>29</v>
      </c>
      <c r="B30">
        <f>Strains!A30</f>
        <v>29</v>
      </c>
      <c r="C30">
        <f>Strains!B30</f>
        <v>29</v>
      </c>
      <c r="D30">
        <f>Strains!C30</f>
        <v>980047</v>
      </c>
      <c r="E30">
        <f>Strains!D30</f>
        <v>41641.617257175923</v>
      </c>
      <c r="F30">
        <f>Strains!E30</f>
        <v>71.88</v>
      </c>
      <c r="G30">
        <f>Strains!F30</f>
        <v>35.94</v>
      </c>
      <c r="H30">
        <f>Strains!G30</f>
        <v>-45</v>
      </c>
      <c r="I30">
        <f>Strains!H30</f>
        <v>-90.2</v>
      </c>
      <c r="J30">
        <f>Strains!I30</f>
        <v>12.5</v>
      </c>
      <c r="K30">
        <f>Strains!J30</f>
        <v>-167.441</v>
      </c>
      <c r="L30">
        <f>Strains!K30</f>
        <v>-16.315000000000001</v>
      </c>
      <c r="M30">
        <f>Strains!L30</f>
        <v>-34.53</v>
      </c>
      <c r="N30">
        <f>Strains!M30</f>
        <v>0</v>
      </c>
      <c r="O30" t="str">
        <f>Strains!N30</f>
        <v>OFF</v>
      </c>
      <c r="P30">
        <f>Strains!O30</f>
        <v>32</v>
      </c>
      <c r="Q30">
        <f>Strains!P30</f>
        <v>390000</v>
      </c>
      <c r="R30">
        <f>Strains!Q30</f>
        <v>1906</v>
      </c>
      <c r="S30">
        <f>Strains!R30</f>
        <v>392</v>
      </c>
      <c r="T30">
        <f>Strains!S30</f>
        <v>156</v>
      </c>
      <c r="U30">
        <f>Strains!T30</f>
        <v>0</v>
      </c>
      <c r="V30">
        <f>Strains!U30</f>
        <v>0</v>
      </c>
      <c r="W30">
        <f>Strains!V30</f>
        <v>0</v>
      </c>
      <c r="X30">
        <f>Strains!W30</f>
        <v>0</v>
      </c>
      <c r="Y30">
        <f>Strains!X30</f>
        <v>0</v>
      </c>
      <c r="Z30">
        <f>Strains!Y30</f>
        <v>0</v>
      </c>
      <c r="AA30">
        <f>Strains!Z30</f>
        <v>0</v>
      </c>
      <c r="AB30">
        <f>Strains!AA30</f>
        <v>0</v>
      </c>
      <c r="AC30">
        <f>Strains!AB30</f>
        <v>0</v>
      </c>
      <c r="AD30">
        <f>Strains!AC30</f>
        <v>0</v>
      </c>
      <c r="AE30">
        <f>Strains!AD30</f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6"/>
  <sheetViews>
    <sheetView tabSelected="1" workbookViewId="0">
      <selection activeCell="J3" sqref="J3"/>
    </sheetView>
  </sheetViews>
  <sheetFormatPr baseColWidth="10" defaultColWidth="8.83203125" defaultRowHeight="14" x14ac:dyDescent="0"/>
  <cols>
    <col min="5" max="5" width="11.6640625" bestFit="1" customWidth="1"/>
  </cols>
  <sheetData>
    <row r="1" spans="2:10">
      <c r="H1" t="s">
        <v>102</v>
      </c>
      <c r="I1">
        <v>1.6608736922130301</v>
      </c>
      <c r="J1" t="s">
        <v>103</v>
      </c>
    </row>
    <row r="2" spans="2:10">
      <c r="H2" t="s">
        <v>104</v>
      </c>
      <c r="I2">
        <v>0.15552389509103487</v>
      </c>
      <c r="J2" t="s">
        <v>105</v>
      </c>
    </row>
    <row r="4" spans="2:10">
      <c r="B4" s="3" t="s">
        <v>46</v>
      </c>
      <c r="C4" s="3" t="s">
        <v>57</v>
      </c>
      <c r="D4" s="3" t="s">
        <v>106</v>
      </c>
      <c r="E4" s="3" t="s">
        <v>107</v>
      </c>
      <c r="F4" s="3" t="s">
        <v>51</v>
      </c>
      <c r="G4" s="3" t="s">
        <v>108</v>
      </c>
      <c r="H4" s="3" t="s">
        <v>109</v>
      </c>
      <c r="I4" s="3" t="s">
        <v>110</v>
      </c>
    </row>
    <row r="5" spans="2:10">
      <c r="B5" s="4">
        <f>VLOOKUP($C5,Work!$A$2:$AE$30,2,FALSE)</f>
        <v>1</v>
      </c>
      <c r="C5" s="4">
        <v>1</v>
      </c>
      <c r="D5" s="4">
        <v>1</v>
      </c>
      <c r="E5" s="4">
        <v>0.15</v>
      </c>
      <c r="F5" s="4">
        <f>VLOOKUP($C5,Work!$A$2:$AE$30,23,FALSE)</f>
        <v>-90.307256074663329</v>
      </c>
      <c r="G5" s="4">
        <f>VLOOKUP($C5,Work!$A$2:$AE$30,24,FALSE)</f>
        <v>1.5350667857615002E-2</v>
      </c>
      <c r="H5" s="5">
        <f t="shared" ref="H5:H35" si="0">ABS(lambda/2/SIN(RADIANS((F5-phi0)/2)))</f>
        <v>1.1697007455198338</v>
      </c>
      <c r="I5" s="5">
        <f t="shared" ref="I5:I35" si="1">ABS(lambda/2/SIN(RADIANS((F5+G5-phi0)/2)))-H5</f>
        <v>1.5546355854834104E-4</v>
      </c>
    </row>
    <row r="6" spans="2:10">
      <c r="B6" s="4">
        <f>VLOOKUP($C6,Work!$A$2:$AE$30,2,FALSE)</f>
        <v>2</v>
      </c>
      <c r="C6" s="4">
        <v>2</v>
      </c>
      <c r="D6" s="4">
        <v>2</v>
      </c>
      <c r="E6" s="4">
        <v>0.15</v>
      </c>
      <c r="F6" s="4">
        <f>VLOOKUP($C6,Work!$A$2:$AE$30,23,FALSE)</f>
        <v>-90.307799403709353</v>
      </c>
      <c r="G6" s="4">
        <f>VLOOKUP($C6,Work!$A$2:$AE$30,24,FALSE)</f>
        <v>1.7380170356087615E-2</v>
      </c>
      <c r="H6" s="5">
        <f t="shared" si="0"/>
        <v>1.169695244108329</v>
      </c>
      <c r="I6" s="5">
        <f t="shared" si="1"/>
        <v>1.7601946855738682E-4</v>
      </c>
    </row>
    <row r="7" spans="2:10">
      <c r="B7" s="4">
        <f>VLOOKUP($C7,Work!$A$2:$AE$30,2,FALSE)</f>
        <v>3</v>
      </c>
      <c r="C7" s="4">
        <v>3</v>
      </c>
      <c r="D7" s="4">
        <v>3</v>
      </c>
      <c r="E7" s="4">
        <v>0.15</v>
      </c>
      <c r="F7" s="4">
        <f>VLOOKUP($C7,Work!$A$2:$AE$30,23,FALSE)</f>
        <v>-90.335184925894339</v>
      </c>
      <c r="G7" s="4">
        <f>VLOOKUP($C7,Work!$A$2:$AE$30,24,FALSE)</f>
        <v>1.4371781967744395E-2</v>
      </c>
      <c r="H7" s="5">
        <f t="shared" si="0"/>
        <v>1.1694180564418577</v>
      </c>
      <c r="I7" s="5">
        <f t="shared" si="1"/>
        <v>1.4544195713495078E-4</v>
      </c>
    </row>
    <row r="8" spans="2:10">
      <c r="B8" s="4">
        <f>VLOOKUP($C8,Work!$A$2:$AE$30,2,FALSE)</f>
        <v>4</v>
      </c>
      <c r="C8" s="4">
        <v>4</v>
      </c>
      <c r="D8" s="4">
        <v>4</v>
      </c>
      <c r="E8" s="4">
        <v>0.15</v>
      </c>
      <c r="F8" s="4">
        <f>VLOOKUP($C8,Work!$A$2:$AE$30,23,FALSE)</f>
        <v>-90.187027900597684</v>
      </c>
      <c r="G8" s="4">
        <f>VLOOKUP($C8,Work!$A$2:$AE$30,24,FALSE)</f>
        <v>2.6647132515067441E-2</v>
      </c>
      <c r="H8" s="5">
        <f t="shared" si="0"/>
        <v>1.1709200229708263</v>
      </c>
      <c r="I8" s="5">
        <f t="shared" si="1"/>
        <v>2.7075705189627541E-4</v>
      </c>
    </row>
    <row r="9" spans="2:10">
      <c r="B9" s="4">
        <f>VLOOKUP($C9,Work!$A$2:$AE$30,2,FALSE)</f>
        <v>5</v>
      </c>
      <c r="C9" s="4">
        <v>5</v>
      </c>
      <c r="D9" s="4">
        <v>5</v>
      </c>
      <c r="E9" s="4">
        <v>0.15</v>
      </c>
      <c r="F9" s="4">
        <f>VLOOKUP($C9,Work!$A$2:$AE$30,23,FALSE)</f>
        <v>-90.187560705035764</v>
      </c>
      <c r="G9" s="4">
        <f>VLOOKUP($C9,Work!$A$2:$AE$30,24,FALSE)</f>
        <v>1.3902376812040892E-2</v>
      </c>
      <c r="H9" s="5">
        <f t="shared" si="0"/>
        <v>1.1709146111563229</v>
      </c>
      <c r="I9" s="5">
        <f t="shared" si="1"/>
        <v>1.4123423529932566E-4</v>
      </c>
    </row>
    <row r="10" spans="2:10">
      <c r="B10" s="4">
        <f>VLOOKUP($C10,Work!$A$2:$AE$30,2,FALSE)</f>
        <v>6</v>
      </c>
      <c r="C10" s="4">
        <v>6</v>
      </c>
      <c r="D10" s="4">
        <v>6</v>
      </c>
      <c r="E10" s="4">
        <v>0.15</v>
      </c>
      <c r="F10" s="4">
        <f>VLOOKUP($C10,Work!$A$2:$AE$30,23,FALSE)</f>
        <v>-90.180711896547848</v>
      </c>
      <c r="G10" s="4">
        <f>VLOOKUP($C10,Work!$A$2:$AE$30,24,FALSE)</f>
        <v>3.455681960910649E-2</v>
      </c>
      <c r="H10" s="5">
        <f t="shared" si="0"/>
        <v>1.1709841817848055</v>
      </c>
      <c r="I10" s="5">
        <f t="shared" si="1"/>
        <v>3.512203145037418E-4</v>
      </c>
    </row>
    <row r="11" spans="2:10">
      <c r="B11" s="4">
        <f>VLOOKUP($C11,Work!$A$2:$AE$30,2,FALSE)</f>
        <v>7</v>
      </c>
      <c r="C11" s="4">
        <v>7</v>
      </c>
      <c r="D11" s="4">
        <v>7</v>
      </c>
      <c r="E11" s="4">
        <v>0.15</v>
      </c>
      <c r="F11" s="4">
        <f>VLOOKUP($C11,Work!$A$2:$AE$30,23,FALSE)</f>
        <v>-90.181092857674244</v>
      </c>
      <c r="G11" s="4">
        <f>VLOOKUP($C11,Work!$A$2:$AE$30,24,FALSE)</f>
        <v>1.7592116141025443E-2</v>
      </c>
      <c r="H11" s="5">
        <f t="shared" si="0"/>
        <v>1.1709803116306579</v>
      </c>
      <c r="I11" s="5">
        <f t="shared" si="1"/>
        <v>1.7875711858761356E-4</v>
      </c>
    </row>
    <row r="12" spans="2:10">
      <c r="B12" s="4">
        <f>VLOOKUP($C12,Work!$A$2:$AE$30,2,FALSE)</f>
        <v>8</v>
      </c>
      <c r="C12" s="4">
        <v>8</v>
      </c>
      <c r="D12" s="4">
        <v>8</v>
      </c>
      <c r="E12" s="4">
        <v>0.15</v>
      </c>
      <c r="F12" s="4">
        <f>VLOOKUP($C12,Work!$A$2:$AE$30,23,FALSE)</f>
        <v>-90.167452248173348</v>
      </c>
      <c r="G12" s="4">
        <f>VLOOKUP($C12,Work!$A$2:$AE$30,24,FALSE)</f>
        <v>1.5926074386771207E-2</v>
      </c>
      <c r="H12" s="5">
        <f t="shared" si="0"/>
        <v>1.1711189095195305</v>
      </c>
      <c r="I12" s="5">
        <f t="shared" si="1"/>
        <v>1.61882294295701E-4</v>
      </c>
    </row>
    <row r="13" spans="2:10">
      <c r="B13" s="4">
        <f>VLOOKUP($C13,Work!$A$2:$AE$30,2,FALSE)</f>
        <v>9</v>
      </c>
      <c r="C13" s="4">
        <v>9</v>
      </c>
      <c r="D13" s="4">
        <v>9</v>
      </c>
      <c r="E13" s="4">
        <v>0.15</v>
      </c>
      <c r="F13" s="4">
        <f>VLOOKUP($C13,Work!$A$2:$AE$30,23,FALSE)</f>
        <v>-90.228927472779475</v>
      </c>
      <c r="G13" s="4">
        <f>VLOOKUP($C13,Work!$A$2:$AE$30,24,FALSE)</f>
        <v>2.513670805418914E-2</v>
      </c>
      <c r="H13" s="5">
        <f t="shared" si="0"/>
        <v>1.170494669485036</v>
      </c>
      <c r="I13" s="5">
        <f t="shared" si="1"/>
        <v>2.5512539991723315E-4</v>
      </c>
    </row>
    <row r="14" spans="2:10">
      <c r="B14" s="4">
        <f>VLOOKUP($C14,Work!$A$2:$AE$30,2,FALSE)</f>
        <v>10</v>
      </c>
      <c r="C14" s="4">
        <v>10</v>
      </c>
      <c r="D14" s="4">
        <v>10</v>
      </c>
      <c r="E14" s="4">
        <v>0.15</v>
      </c>
      <c r="F14" s="4">
        <f>VLOOKUP($C14,Work!$A$2:$AE$30,23,FALSE)</f>
        <v>-90.314772294371508</v>
      </c>
      <c r="G14" s="4">
        <f>VLOOKUP($C14,Work!$A$2:$AE$30,24,FALSE)</f>
        <v>2.0828710106968969E-2</v>
      </c>
      <c r="H14" s="5">
        <f t="shared" si="0"/>
        <v>1.1696246478880039</v>
      </c>
      <c r="I14" s="5">
        <f t="shared" si="1"/>
        <v>2.1091600419254064E-4</v>
      </c>
    </row>
    <row r="15" spans="2:10">
      <c r="B15" s="4">
        <f>VLOOKUP($C15,Work!$A$2:$AE$30,2,FALSE)</f>
        <v>11</v>
      </c>
      <c r="C15" s="4">
        <v>11</v>
      </c>
      <c r="D15" s="4">
        <v>11</v>
      </c>
      <c r="E15" s="4">
        <v>0.15</v>
      </c>
      <c r="F15" s="4">
        <f>VLOOKUP($C15,Work!$A$2:$AE$30,23,FALSE)</f>
        <v>-90.301984695774806</v>
      </c>
      <c r="G15" s="4">
        <f>VLOOKUP($C15,Work!$A$2:$AE$30,24,FALSE)</f>
        <v>1.3300555972139919E-2</v>
      </c>
      <c r="H15" s="5">
        <f t="shared" si="0"/>
        <v>1.1697541242711607</v>
      </c>
      <c r="I15" s="5">
        <f t="shared" si="1"/>
        <v>1.347160305980033E-4</v>
      </c>
    </row>
    <row r="16" spans="2:10">
      <c r="B16" s="6">
        <f>VLOOKUP($C16,Work!$A$2:$AE$30,2,FALSE)</f>
        <v>22</v>
      </c>
      <c r="C16" s="6">
        <v>12</v>
      </c>
      <c r="D16" s="6">
        <v>1</v>
      </c>
      <c r="E16" s="6">
        <v>2.5</v>
      </c>
      <c r="F16" s="6">
        <f>VLOOKUP($C16,Work!$A$2:$AE$30,23,FALSE)</f>
        <v>-90.267546215689734</v>
      </c>
      <c r="G16" s="6">
        <f>VLOOKUP($C16,Work!$A$2:$AE$30,24,FALSE)</f>
        <v>1.7333188872168302E-2</v>
      </c>
      <c r="H16" s="7">
        <f t="shared" si="0"/>
        <v>1.1701030342038359</v>
      </c>
      <c r="I16" s="7">
        <f t="shared" si="1"/>
        <v>1.7572817808364505E-4</v>
      </c>
    </row>
    <row r="17" spans="2:9">
      <c r="B17" s="6">
        <f>VLOOKUP($C17,Work!$A$2:$AE$30,2,FALSE)</f>
        <v>21</v>
      </c>
      <c r="C17" s="6">
        <v>13</v>
      </c>
      <c r="D17" s="6">
        <v>2</v>
      </c>
      <c r="E17" s="6">
        <v>2.5</v>
      </c>
      <c r="F17" s="6">
        <f>VLOOKUP($C17,Work!$A$2:$AE$30,23,FALSE)</f>
        <v>-90.275058646950598</v>
      </c>
      <c r="G17" s="6">
        <f>VLOOKUP($C17,Work!$A$2:$AE$30,24,FALSE)</f>
        <v>1.8553050253983766E-2</v>
      </c>
      <c r="H17" s="7">
        <f t="shared" si="0"/>
        <v>1.1700268960150322</v>
      </c>
      <c r="I17" s="7">
        <f t="shared" si="1"/>
        <v>1.8806153094685918E-4</v>
      </c>
    </row>
    <row r="18" spans="2:9">
      <c r="B18" s="6">
        <f>VLOOKUP($C18,Work!$A$2:$AE$30,2,FALSE)</f>
        <v>20</v>
      </c>
      <c r="C18" s="6">
        <v>14</v>
      </c>
      <c r="D18" s="6">
        <v>3</v>
      </c>
      <c r="E18" s="6">
        <v>2.5</v>
      </c>
      <c r="F18" s="6">
        <f>VLOOKUP($C18,Work!$A$2:$AE$30,23,FALSE)</f>
        <v>-90.281206404123537</v>
      </c>
      <c r="G18" s="6">
        <f>VLOOKUP($C18,Work!$A$2:$AE$30,24,FALSE)</f>
        <v>1.7205193766676615E-2</v>
      </c>
      <c r="H18" s="7">
        <f t="shared" si="0"/>
        <v>1.1699645998559742</v>
      </c>
      <c r="I18" s="7">
        <f t="shared" si="1"/>
        <v>1.743680223647015E-4</v>
      </c>
    </row>
    <row r="19" spans="2:9">
      <c r="B19" s="6">
        <f>VLOOKUP($C19,Work!$A$2:$AE$30,2,FALSE)</f>
        <v>19</v>
      </c>
      <c r="C19" s="6">
        <v>15</v>
      </c>
      <c r="D19" s="6">
        <v>4</v>
      </c>
      <c r="E19" s="6">
        <v>2.5</v>
      </c>
      <c r="F19" s="6">
        <f>VLOOKUP($C19,Work!$A$2:$AE$30,23,FALSE)</f>
        <v>-90.191873484352314</v>
      </c>
      <c r="G19" s="6">
        <f>VLOOKUP($C19,Work!$A$2:$AE$30,24,FALSE)</f>
        <v>2.9369190276805106E-2</v>
      </c>
      <c r="H19" s="7">
        <f t="shared" si="0"/>
        <v>1.1708708080597934</v>
      </c>
      <c r="I19" s="7">
        <f t="shared" si="1"/>
        <v>2.9838825675621017E-4</v>
      </c>
    </row>
    <row r="20" spans="2:9">
      <c r="B20" s="6">
        <f>VLOOKUP($C20,Work!$A$2:$AE$30,2,FALSE)</f>
        <v>18</v>
      </c>
      <c r="C20" s="6">
        <v>16</v>
      </c>
      <c r="D20" s="6">
        <v>5</v>
      </c>
      <c r="E20" s="6">
        <v>2.5</v>
      </c>
      <c r="F20" s="6">
        <f>VLOOKUP($C20,Work!$A$2:$AE$30,23,FALSE)</f>
        <v>-90.064451546113361</v>
      </c>
      <c r="G20" s="6">
        <f>VLOOKUP($C20,Work!$A$2:$AE$30,24,FALSE)</f>
        <v>3.9282079354055421E-2</v>
      </c>
      <c r="H20" s="7">
        <f t="shared" si="0"/>
        <v>1.1721670635887158</v>
      </c>
      <c r="I20" s="7">
        <f t="shared" si="1"/>
        <v>4.0048571717821169E-4</v>
      </c>
    </row>
    <row r="21" spans="2:9">
      <c r="B21" s="6">
        <f>VLOOKUP($C21,Work!$A$2:$AE$30,2,FALSE)</f>
        <v>17</v>
      </c>
      <c r="C21" s="6">
        <v>17</v>
      </c>
      <c r="D21" s="6">
        <v>6</v>
      </c>
      <c r="E21" s="6">
        <v>2.5</v>
      </c>
      <c r="F21" s="6">
        <f>VLOOKUP($C21,Work!$A$2:$AE$30,23,FALSE)</f>
        <v>-89.982440135874569</v>
      </c>
      <c r="G21" s="6">
        <f>VLOOKUP($C21,Work!$A$2:$AE$30,24,FALSE)</f>
        <v>2.4268810216129463E-2</v>
      </c>
      <c r="H21" s="7">
        <f t="shared" si="0"/>
        <v>1.1730036476134071</v>
      </c>
      <c r="I21" s="7">
        <f t="shared" si="1"/>
        <v>2.479061717990394E-4</v>
      </c>
    </row>
    <row r="22" spans="2:9">
      <c r="B22" s="6">
        <f>VLOOKUP($C22,Work!$A$2:$AE$30,2,FALSE)</f>
        <v>16</v>
      </c>
      <c r="C22" s="6">
        <v>18</v>
      </c>
      <c r="D22" s="6">
        <v>7</v>
      </c>
      <c r="E22" s="6">
        <v>2.5</v>
      </c>
      <c r="F22" s="6">
        <f>VLOOKUP($C22,Work!$A$2:$AE$30,23,FALSE)</f>
        <v>-90.081200059116085</v>
      </c>
      <c r="G22" s="6">
        <f>VLOOKUP($C22,Work!$A$2:$AE$30,24,FALSE)</f>
        <v>2.6468319183332222E-2</v>
      </c>
      <c r="H22" s="7">
        <f t="shared" si="0"/>
        <v>1.1719964354451184</v>
      </c>
      <c r="I22" s="7">
        <f t="shared" si="1"/>
        <v>2.6968448646202958E-4</v>
      </c>
    </row>
    <row r="23" spans="2:9">
      <c r="B23" s="6">
        <f>VLOOKUP($C23,Work!$A$2:$AE$30,2,FALSE)</f>
        <v>15</v>
      </c>
      <c r="C23" s="6">
        <v>19</v>
      </c>
      <c r="D23" s="6">
        <v>8</v>
      </c>
      <c r="E23" s="6">
        <v>2.5</v>
      </c>
      <c r="F23" s="6">
        <f>VLOOKUP($C23,Work!$A$2:$AE$30,23,FALSE)</f>
        <v>-90.069132087878629</v>
      </c>
      <c r="G23" s="6">
        <f>VLOOKUP($C23,Work!$A$2:$AE$30,24,FALSE)</f>
        <v>2.2971837339274642E-2</v>
      </c>
      <c r="H23" s="7">
        <f t="shared" si="0"/>
        <v>1.1721193723011325</v>
      </c>
      <c r="I23" s="7">
        <f t="shared" si="1"/>
        <v>2.3412215676099635E-4</v>
      </c>
    </row>
    <row r="24" spans="2:9">
      <c r="B24" s="6">
        <f>VLOOKUP($C24,Work!$A$2:$AE$30,2,FALSE)</f>
        <v>14</v>
      </c>
      <c r="C24" s="6">
        <v>20</v>
      </c>
      <c r="D24" s="6">
        <v>9</v>
      </c>
      <c r="E24" s="6">
        <v>2.5</v>
      </c>
      <c r="F24" s="6">
        <f>VLOOKUP($C24,Work!$A$2:$AE$30,23,FALSE)</f>
        <v>-90.260296413794777</v>
      </c>
      <c r="G24" s="6">
        <f>VLOOKUP($C24,Work!$A$2:$AE$30,24,FALSE)</f>
        <v>2.3367148252239008E-2</v>
      </c>
      <c r="H24" s="7">
        <f t="shared" si="0"/>
        <v>1.1701765248197467</v>
      </c>
      <c r="I24" s="7">
        <f t="shared" si="1"/>
        <v>2.3696549434459868E-4</v>
      </c>
    </row>
    <row r="25" spans="2:9">
      <c r="B25" s="6">
        <f>VLOOKUP($C25,Work!$A$2:$AE$30,2,FALSE)</f>
        <v>13</v>
      </c>
      <c r="C25" s="6">
        <v>21</v>
      </c>
      <c r="D25" s="6">
        <v>10</v>
      </c>
      <c r="E25" s="6">
        <v>2.5</v>
      </c>
      <c r="F25" s="6">
        <f>VLOOKUP($C25,Work!$A$2:$AE$30,23,FALSE)</f>
        <v>-90.271894173190418</v>
      </c>
      <c r="G25" s="6">
        <f>VLOOKUP($C25,Work!$A$2:$AE$30,24,FALSE)</f>
        <v>1.8001488893728032E-2</v>
      </c>
      <c r="H25" s="7">
        <f t="shared" si="0"/>
        <v>1.1700589660085072</v>
      </c>
      <c r="I25" s="7">
        <f t="shared" si="1"/>
        <v>1.8248443925727997E-4</v>
      </c>
    </row>
    <row r="26" spans="2:9">
      <c r="B26" s="6">
        <f>VLOOKUP($C26,Work!$A$2:$AE$30,2,FALSE)</f>
        <v>12</v>
      </c>
      <c r="C26" s="6">
        <v>22</v>
      </c>
      <c r="D26" s="6">
        <v>11</v>
      </c>
      <c r="E26" s="6">
        <v>2.5</v>
      </c>
      <c r="F26" s="6">
        <f>VLOOKUP($C26,Work!$A$2:$AE$30,23,FALSE)</f>
        <v>-90.201667164301469</v>
      </c>
      <c r="G26" s="6">
        <f>VLOOKUP($C26,Work!$A$2:$AE$30,24,FALSE)</f>
        <v>1.8105786762615331E-2</v>
      </c>
      <c r="H26" s="7">
        <f t="shared" si="0"/>
        <v>1.1707713560754882</v>
      </c>
      <c r="I26" s="7">
        <f t="shared" si="1"/>
        <v>1.8387898937799463E-4</v>
      </c>
    </row>
    <row r="27" spans="2:9">
      <c r="B27" s="4">
        <f>VLOOKUP($C27,Work!$A$2:$AE$30,2,FALSE)</f>
        <v>7</v>
      </c>
      <c r="C27" s="4">
        <v>7</v>
      </c>
      <c r="D27" s="4">
        <v>7</v>
      </c>
      <c r="E27" s="4">
        <v>0.15</v>
      </c>
      <c r="F27" s="4">
        <f>VLOOKUP($C27,Work!$A$2:$AE$30,23,FALSE)</f>
        <v>-90.181092857674244</v>
      </c>
      <c r="G27" s="4">
        <f>VLOOKUP($C27,Work!$A$2:$AE$30,24,FALSE)</f>
        <v>1.7592116141025443E-2</v>
      </c>
      <c r="H27" s="5">
        <f t="shared" si="0"/>
        <v>1.1709803116306579</v>
      </c>
      <c r="I27" s="5">
        <f t="shared" si="1"/>
        <v>1.7875711858761356E-4</v>
      </c>
    </row>
    <row r="28" spans="2:9">
      <c r="B28" s="4">
        <f>VLOOKUP($C28,Work!$A$2:$AE$30,2,FALSE)</f>
        <v>23</v>
      </c>
      <c r="C28" s="4">
        <v>23</v>
      </c>
      <c r="D28" s="4">
        <v>7</v>
      </c>
      <c r="E28" s="4">
        <v>0.45</v>
      </c>
      <c r="F28" s="4">
        <f>VLOOKUP($C28,Work!$A$2:$AE$30,23,FALSE)</f>
        <v>-90.109602015506326</v>
      </c>
      <c r="G28" s="4">
        <f>VLOOKUP($C28,Work!$A$2:$AE$30,24,FALSE)</f>
        <v>2.0090014774854142E-2</v>
      </c>
      <c r="H28" s="5">
        <f t="shared" si="0"/>
        <v>1.1717072567092957</v>
      </c>
      <c r="I28" s="5">
        <f t="shared" si="1"/>
        <v>2.0452724346919915E-4</v>
      </c>
    </row>
    <row r="29" spans="2:9">
      <c r="B29" s="4">
        <f>VLOOKUP($C29,Work!$A$2:$AE$30,2,FALSE)</f>
        <v>24</v>
      </c>
      <c r="C29" s="4">
        <v>24</v>
      </c>
      <c r="D29" s="4">
        <v>7</v>
      </c>
      <c r="E29" s="4">
        <v>0.75</v>
      </c>
      <c r="F29" s="4">
        <f>VLOOKUP($C29,Work!$A$2:$AE$30,23,FALSE)</f>
        <v>-90.106279767816545</v>
      </c>
      <c r="G29" s="4">
        <f>VLOOKUP($C29,Work!$A$2:$AE$30,24,FALSE)</f>
        <v>1.8839614885730278E-2</v>
      </c>
      <c r="H29" s="5">
        <f t="shared" si="0"/>
        <v>1.1717410715799776</v>
      </c>
      <c r="I29" s="5">
        <f t="shared" si="1"/>
        <v>1.9181101745124884E-4</v>
      </c>
    </row>
    <row r="30" spans="2:9">
      <c r="B30" s="4">
        <f>VLOOKUP($C30,Work!$A$2:$AE$30,2,FALSE)</f>
        <v>25</v>
      </c>
      <c r="C30" s="4">
        <v>25</v>
      </c>
      <c r="D30" s="4">
        <v>7</v>
      </c>
      <c r="E30" s="4">
        <v>1.05</v>
      </c>
      <c r="F30" s="4">
        <f>VLOOKUP($C30,Work!$A$2:$AE$30,23,FALSE)</f>
        <v>-90.054147885034482</v>
      </c>
      <c r="G30" s="4">
        <f>VLOOKUP($C30,Work!$A$2:$AE$30,24,FALSE)</f>
        <v>2.1446987695155184E-2</v>
      </c>
      <c r="H30" s="5">
        <f t="shared" si="0"/>
        <v>1.1722720709064316</v>
      </c>
      <c r="I30" s="5">
        <f t="shared" si="1"/>
        <v>2.1866264211456432E-4</v>
      </c>
    </row>
    <row r="31" spans="2:9">
      <c r="B31" s="4">
        <f>VLOOKUP($C31,Work!$A$2:$AE$30,2,FALSE)</f>
        <v>26</v>
      </c>
      <c r="C31" s="4">
        <v>26</v>
      </c>
      <c r="D31" s="4">
        <v>7</v>
      </c>
      <c r="E31" s="4">
        <v>1.35</v>
      </c>
      <c r="F31" s="4">
        <f>VLOOKUP($C31,Work!$A$2:$AE$30,23,FALSE)</f>
        <v>-89.879132650966582</v>
      </c>
      <c r="G31" s="4">
        <f>VLOOKUP($C31,Work!$A$2:$AE$30,24,FALSE)</f>
        <v>4.6936368469927436E-2</v>
      </c>
      <c r="H31" s="5">
        <f t="shared" si="0"/>
        <v>1.1740600268225532</v>
      </c>
      <c r="I31" s="5">
        <f t="shared" si="1"/>
        <v>4.8089614184543272E-4</v>
      </c>
    </row>
    <row r="32" spans="2:9">
      <c r="B32" s="4">
        <f>VLOOKUP($C32,Work!$A$2:$AE$30,2,FALSE)</f>
        <v>27</v>
      </c>
      <c r="C32" s="4">
        <v>27</v>
      </c>
      <c r="D32" s="4">
        <v>7</v>
      </c>
      <c r="E32" s="4">
        <v>1.65</v>
      </c>
      <c r="F32" s="4">
        <f>VLOOKUP($C32,Work!$A$2:$AE$30,23,FALSE)</f>
        <v>-89.924369920871271</v>
      </c>
      <c r="G32" s="4">
        <f>VLOOKUP($C32,Work!$A$2:$AE$30,24,FALSE)</f>
        <v>4.4606930130978786E-2</v>
      </c>
      <c r="H32" s="5">
        <f t="shared" si="0"/>
        <v>1.1735970979171257</v>
      </c>
      <c r="I32" s="5">
        <f t="shared" si="1"/>
        <v>4.5647465056619652E-4</v>
      </c>
    </row>
    <row r="33" spans="2:9">
      <c r="B33" s="4">
        <f>VLOOKUP($C33,Work!$A$2:$AE$30,2,FALSE)</f>
        <v>28</v>
      </c>
      <c r="C33" s="4">
        <v>28</v>
      </c>
      <c r="D33" s="4">
        <v>7</v>
      </c>
      <c r="E33" s="4">
        <v>1.95</v>
      </c>
      <c r="F33" s="4">
        <f>VLOOKUP($C33,Work!$A$2:$AE$30,23,FALSE)</f>
        <v>0</v>
      </c>
      <c r="G33" s="4">
        <f>VLOOKUP($C33,Work!$A$2:$AE$30,24,FALSE)</f>
        <v>0</v>
      </c>
      <c r="H33" s="5">
        <f t="shared" si="0"/>
        <v>611.87434912700564</v>
      </c>
      <c r="I33" s="5">
        <f t="shared" si="1"/>
        <v>0</v>
      </c>
    </row>
    <row r="34" spans="2:9">
      <c r="B34" s="4">
        <f>VLOOKUP($C34,Work!$A$2:$AE$30,2,FALSE)</f>
        <v>29</v>
      </c>
      <c r="C34" s="4">
        <v>29</v>
      </c>
      <c r="D34" s="4">
        <v>7</v>
      </c>
      <c r="E34" s="4">
        <v>2.25</v>
      </c>
      <c r="F34" s="4">
        <f>VLOOKUP($C34,Work!$A$2:$AE$30,23,FALSE)</f>
        <v>0</v>
      </c>
      <c r="G34" s="4">
        <f>VLOOKUP($C34,Work!$A$2:$AE$30,24,FALSE)</f>
        <v>0</v>
      </c>
      <c r="H34" s="5">
        <f t="shared" si="0"/>
        <v>611.87434912700564</v>
      </c>
      <c r="I34" s="5">
        <f t="shared" si="1"/>
        <v>0</v>
      </c>
    </row>
    <row r="35" spans="2:9">
      <c r="B35" s="4">
        <f>VLOOKUP($C35,Work!$A$2:$AE$30,2,FALSE)</f>
        <v>16</v>
      </c>
      <c r="C35" s="4">
        <v>18</v>
      </c>
      <c r="D35" s="4">
        <v>7</v>
      </c>
      <c r="E35" s="4">
        <v>2.5</v>
      </c>
      <c r="F35" s="4">
        <f>VLOOKUP($C35,Work!$A$2:$AE$30,23,FALSE)</f>
        <v>-90.081200059116085</v>
      </c>
      <c r="G35" s="4">
        <f>VLOOKUP($C35,Work!$A$2:$AE$30,24,FALSE)</f>
        <v>2.6468319183332222E-2</v>
      </c>
      <c r="H35" s="5">
        <f t="shared" si="0"/>
        <v>1.1719964354451184</v>
      </c>
      <c r="I35" s="5">
        <f t="shared" si="1"/>
        <v>2.6968448646202958E-4</v>
      </c>
    </row>
    <row r="36" spans="2:9">
      <c r="G36" s="8">
        <f>AVERAGE(G5:G35)</f>
        <v>2.1480630910669939E-2</v>
      </c>
      <c r="I36" s="9">
        <f>AVERAGE(I5:I35)</f>
        <v>2.1852968314061175E-4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Navigation</vt:lpstr>
      <vt:lpstr>Strains</vt:lpstr>
      <vt:lpstr>980047</vt:lpstr>
      <vt:lpstr>Work</vt:lpstr>
      <vt:lpstr>d0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Tim Ramjaun</cp:lastModifiedBy>
  <dcterms:created xsi:type="dcterms:W3CDTF">2014-01-02T15:33:54Z</dcterms:created>
  <dcterms:modified xsi:type="dcterms:W3CDTF">2014-02-26T11:05:03Z</dcterms:modified>
</cp:coreProperties>
</file>