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9875" windowHeight="6945" activeTab="3"/>
  </bookViews>
  <sheets>
    <sheet name="Navigation" sheetId="3" r:id="rId1"/>
    <sheet name="Strains" sheetId="2" r:id="rId2"/>
    <sheet name="980061" sheetId="1" r:id="rId3"/>
    <sheet name="Setup" sheetId="4" r:id="rId4"/>
  </sheets>
  <externalReferences>
    <externalReference r:id="rId5"/>
    <externalReference r:id="rId6"/>
  </externalReferences>
  <definedNames>
    <definedName name="solver_adj" localSheetId="2" hidden="1">'980061'!$G$165:$J$165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'980061'!$H$168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I42" i="4"/>
  <c r="I37"/>
  <c r="I36"/>
  <c r="I31"/>
  <c r="F200" i="1"/>
  <c r="G200" l="1"/>
  <c r="F199"/>
  <c r="G199" l="1"/>
  <c r="F198"/>
  <c r="G198" l="1"/>
  <c r="F197"/>
  <c r="G197" l="1"/>
  <c r="F196"/>
  <c r="G196" l="1"/>
  <c r="F195"/>
  <c r="G195" l="1"/>
  <c r="F194"/>
  <c r="G194" l="1"/>
  <c r="F193"/>
  <c r="G193" l="1"/>
  <c r="F192"/>
  <c r="G192" l="1"/>
  <c r="F191"/>
  <c r="G191" l="1"/>
  <c r="F190"/>
  <c r="G190" l="1"/>
  <c r="F189"/>
  <c r="G189" l="1"/>
  <c r="F188"/>
  <c r="G188" l="1"/>
  <c r="F187"/>
  <c r="G187" l="1"/>
  <c r="F186"/>
  <c r="G186" l="1"/>
  <c r="F185"/>
  <c r="G185" l="1"/>
  <c r="F184"/>
  <c r="G184" l="1"/>
  <c r="F183"/>
  <c r="G183" l="1"/>
  <c r="F182"/>
  <c r="G182" l="1"/>
  <c r="F181"/>
  <c r="G181" l="1"/>
  <c r="F180"/>
  <c r="G180" l="1"/>
  <c r="F179"/>
  <c r="G179" l="1"/>
  <c r="F178"/>
  <c r="G178" l="1"/>
  <c r="F177"/>
  <c r="G177" l="1"/>
  <c r="F176"/>
  <c r="G176" l="1"/>
  <c r="F175"/>
  <c r="G175" l="1"/>
  <c r="F174"/>
  <c r="G174" l="1"/>
  <c r="F173"/>
  <c r="G173" l="1"/>
  <c r="F172"/>
  <c r="G172" l="1"/>
  <c r="F171"/>
  <c r="G171" l="1"/>
  <c r="F170"/>
  <c r="G170" l="1"/>
  <c r="F169"/>
  <c r="G169" l="1"/>
  <c r="F168"/>
  <c r="G168" l="1"/>
  <c r="H168" s="1"/>
  <c r="M5" i="2"/>
  <c r="I5"/>
  <c r="M4"/>
  <c r="I4"/>
  <c r="M3"/>
  <c r="I3"/>
  <c r="M2"/>
  <c r="I2"/>
  <c r="I17" i="4"/>
  <c r="I12"/>
  <c r="I11"/>
  <c r="I6"/>
  <c r="E31"/>
  <c r="D31"/>
  <c r="F150" i="1"/>
  <c r="G150" l="1"/>
  <c r="F149"/>
  <c r="G149" l="1"/>
  <c r="F148"/>
  <c r="G148" l="1"/>
  <c r="F147"/>
  <c r="G147" l="1"/>
  <c r="F146"/>
  <c r="G146" l="1"/>
  <c r="F145"/>
  <c r="G145" l="1"/>
  <c r="F144"/>
  <c r="G144" l="1"/>
  <c r="F143"/>
  <c r="G143" l="1"/>
  <c r="F142"/>
  <c r="G142" l="1"/>
  <c r="F141"/>
  <c r="G141" l="1"/>
  <c r="F140"/>
  <c r="G140" l="1"/>
  <c r="F139"/>
  <c r="G139" l="1"/>
  <c r="F138"/>
  <c r="G138" l="1"/>
  <c r="F137"/>
  <c r="G137" l="1"/>
  <c r="F136"/>
  <c r="G136" l="1"/>
  <c r="F135"/>
  <c r="G135" l="1"/>
  <c r="F134"/>
  <c r="G134" l="1"/>
  <c r="F133"/>
  <c r="G133" l="1"/>
  <c r="F132"/>
  <c r="G132" l="1"/>
  <c r="F131"/>
  <c r="G131" l="1"/>
  <c r="F130"/>
  <c r="G130" l="1"/>
  <c r="F129"/>
  <c r="G129" l="1"/>
  <c r="F128"/>
  <c r="G128" l="1"/>
  <c r="F127"/>
  <c r="G127" l="1"/>
  <c r="F126"/>
  <c r="G126" l="1"/>
  <c r="F125"/>
  <c r="G125" l="1"/>
  <c r="F124"/>
  <c r="G124" l="1"/>
  <c r="F123"/>
  <c r="G123" l="1"/>
  <c r="F122"/>
  <c r="G122" l="1"/>
  <c r="F121"/>
  <c r="G121" l="1"/>
  <c r="F120"/>
  <c r="G120" l="1"/>
  <c r="F119"/>
  <c r="G119" l="1"/>
  <c r="F118"/>
  <c r="G118" l="1"/>
  <c r="H118" s="1"/>
  <c r="I47" i="4" l="1"/>
  <c r="I51"/>
  <c r="H44"/>
  <c r="H45"/>
  <c r="H46"/>
  <c r="H47"/>
  <c r="H48"/>
  <c r="H49"/>
  <c r="H50"/>
  <c r="H51"/>
  <c r="H43"/>
  <c r="H38"/>
  <c r="H39"/>
  <c r="H40"/>
  <c r="H41"/>
  <c r="H42"/>
  <c r="H37"/>
  <c r="H32"/>
  <c r="H33"/>
  <c r="H34"/>
  <c r="H35"/>
  <c r="H36"/>
  <c r="H31"/>
  <c r="D6"/>
  <c r="I13" s="1"/>
  <c r="E6"/>
  <c r="I40"/>
  <c r="I46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F100" i="1"/>
  <c r="I9" i="4" l="1"/>
  <c r="I24"/>
  <c r="I20"/>
  <c r="I32"/>
  <c r="I10"/>
  <c r="I14"/>
  <c r="I25"/>
  <c r="I21"/>
  <c r="I33"/>
  <c r="I41"/>
  <c r="I43"/>
  <c r="I48"/>
  <c r="I44"/>
  <c r="I7"/>
  <c r="I15"/>
  <c r="I26"/>
  <c r="I22"/>
  <c r="I34"/>
  <c r="I38"/>
  <c r="I49"/>
  <c r="I45"/>
  <c r="I8"/>
  <c r="I16"/>
  <c r="I18"/>
  <c r="I23"/>
  <c r="I19"/>
  <c r="I35"/>
  <c r="I39"/>
  <c r="I50"/>
  <c r="G100" i="1"/>
  <c r="F99"/>
  <c r="G99" l="1"/>
  <c r="F98"/>
  <c r="G98" l="1"/>
  <c r="F97"/>
  <c r="G97" l="1"/>
  <c r="F96"/>
  <c r="G96" l="1"/>
  <c r="F95"/>
  <c r="G95" l="1"/>
  <c r="F94"/>
  <c r="G94" l="1"/>
  <c r="F93"/>
  <c r="G93" l="1"/>
  <c r="F92"/>
  <c r="G92" l="1"/>
  <c r="F91"/>
  <c r="G91" l="1"/>
  <c r="F90"/>
  <c r="G90" l="1"/>
  <c r="F89"/>
  <c r="G89" l="1"/>
  <c r="F88"/>
  <c r="G88" l="1"/>
  <c r="F87"/>
  <c r="G87" l="1"/>
  <c r="F86"/>
  <c r="G86" l="1"/>
  <c r="F85"/>
  <c r="G85" l="1"/>
  <c r="F84"/>
  <c r="G84" l="1"/>
  <c r="F83"/>
  <c r="G83" l="1"/>
  <c r="F82"/>
  <c r="G82" l="1"/>
  <c r="F81"/>
  <c r="G81" l="1"/>
  <c r="F80"/>
  <c r="G80" l="1"/>
  <c r="F79"/>
  <c r="G79" l="1"/>
  <c r="F78"/>
  <c r="G78" l="1"/>
  <c r="F77"/>
  <c r="G77" l="1"/>
  <c r="F76"/>
  <c r="G76" l="1"/>
  <c r="F75"/>
  <c r="G75" l="1"/>
  <c r="F74"/>
  <c r="G74" l="1"/>
  <c r="F73"/>
  <c r="G73" l="1"/>
  <c r="F72"/>
  <c r="G72" l="1"/>
  <c r="F71"/>
  <c r="G71" l="1"/>
  <c r="F70"/>
  <c r="G70" l="1"/>
  <c r="F69"/>
  <c r="G69" l="1"/>
  <c r="F68"/>
  <c r="F50"/>
  <c r="G68" l="1"/>
  <c r="H68" s="1"/>
  <c r="G50"/>
  <c r="F49"/>
  <c r="G49" l="1"/>
  <c r="F48"/>
  <c r="G48" l="1"/>
  <c r="F47"/>
  <c r="G47" l="1"/>
  <c r="F46"/>
  <c r="G46" l="1"/>
  <c r="F45"/>
  <c r="G45" l="1"/>
  <c r="F44"/>
  <c r="G44" l="1"/>
  <c r="F43"/>
  <c r="G43" l="1"/>
  <c r="F42"/>
  <c r="G42" l="1"/>
  <c r="F41"/>
  <c r="G41" l="1"/>
  <c r="F40"/>
  <c r="G40" l="1"/>
  <c r="F39"/>
  <c r="G39" l="1"/>
  <c r="F38"/>
  <c r="G38" l="1"/>
  <c r="F37"/>
  <c r="G37" l="1"/>
  <c r="F36"/>
  <c r="G36" l="1"/>
  <c r="F35"/>
  <c r="G35" l="1"/>
  <c r="F34"/>
  <c r="G34" l="1"/>
  <c r="F33"/>
  <c r="G33" l="1"/>
  <c r="F32"/>
  <c r="G32" l="1"/>
  <c r="F31"/>
  <c r="G31" l="1"/>
  <c r="F30"/>
  <c r="G30" l="1"/>
  <c r="F29"/>
  <c r="G29" l="1"/>
  <c r="F28"/>
  <c r="G28" l="1"/>
  <c r="F27"/>
  <c r="G27" l="1"/>
  <c r="F26"/>
  <c r="G26" l="1"/>
  <c r="F25"/>
  <c r="G25" l="1"/>
  <c r="F24"/>
  <c r="G24" l="1"/>
  <c r="F23"/>
  <c r="G23" l="1"/>
  <c r="F22"/>
  <c r="G22" l="1"/>
  <c r="F21"/>
  <c r="G21" l="1"/>
  <c r="F20"/>
  <c r="G20" l="1"/>
  <c r="F19"/>
  <c r="G19" l="1"/>
  <c r="F18"/>
  <c r="G18" l="1"/>
  <c r="H18" s="1"/>
</calcChain>
</file>

<file path=xl/sharedStrings.xml><?xml version="1.0" encoding="utf-8"?>
<sst xmlns="http://schemas.openxmlformats.org/spreadsheetml/2006/main" count="190" uniqueCount="83">
  <si>
    <t xml:space="preserve">                                                                                </t>
  </si>
  <si>
    <t xml:space="preserve">Run :     1  Seq   1  Rec   2  File L3A:980061  Date 14-JAN-2014 19:03:29.30    </t>
  </si>
  <si>
    <t xml:space="preserve">Mode: MW_ANGLE      Npts    33 Rpts     0                                       </t>
  </si>
  <si>
    <t xml:space="preserve">Cmon: Mon1[  DB]=    7000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</si>
  <si>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</si>
  <si>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</si>
  <si>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</si>
  <si>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PSI=-135.000  PHI= -90.200 DSRD=  12.500     </t>
  </si>
  <si>
    <t xml:space="preserve">Drv : XPOS= -78.144 YPOS= -17.195 ZPOS=  52.805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</si>
  <si>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</si>
  <si>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</si>
  <si>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</si>
  <si>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13  File L3A:980061  Date 14-JAN-2014 19:25:52.63    </t>
  </si>
  <si>
    <t xml:space="preserve">Drv : XPOS= -75.794 YPOS= -17.195 ZPOS=  52.805 DSTD=   0.000                   </t>
  </si>
  <si>
    <t xml:space="preserve">Run :     3  Seq   3  Rec   6  File L3A:980061  Date 14-JAN-2014 19:48:01.99    </t>
  </si>
  <si>
    <t xml:space="preserve">Cmon: Mon1[  DB]=    7000 *     3  Mon2[CF]=*      0                            </t>
  </si>
  <si>
    <t xml:space="preserve">Drv : XPOS= -78.127 YPOS= -17.170 ZPOS=  12.615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</si>
  <si>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</si>
  <si>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</si>
  <si>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</si>
  <si>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</si>
  <si>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</si>
  <si>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</si>
  <si>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</si>
  <si>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</si>
  <si>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</si>
  <si>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</si>
  <si>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</si>
  <si>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</si>
  <si>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</si>
  <si>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</si>
  <si>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</si>
  <si>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</si>
  <si>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</si>
  <si>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</si>
  <si>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</si>
  <si>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</si>
  <si>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</si>
  <si>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</si>
  <si>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</si>
  <si>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</si>
  <si>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</si>
  <si>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</si>
  <si>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</si>
  <si>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</si>
  <si>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</si>
  <si>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</si>
  <si>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</si>
  <si>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</si>
  <si>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</si>
  <si>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</si>
  <si>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</si>
  <si>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</si>
  <si>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</si>
  <si>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</si>
  <si>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</si>
  <si>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</si>
  <si>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</si>
  <si>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</si>
  <si>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</si>
  <si>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</si>
  <si>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Amp</t>
  </si>
  <si>
    <t>Xcentre</t>
  </si>
  <si>
    <t>Width</t>
  </si>
  <si>
    <t>Back</t>
  </si>
  <si>
    <t>Calc</t>
  </si>
  <si>
    <t>Error</t>
  </si>
  <si>
    <t>CHI2</t>
  </si>
  <si>
    <t>Tooth 2</t>
  </si>
  <si>
    <t>X-wall</t>
  </si>
  <si>
    <t>Ywall 0.15</t>
  </si>
  <si>
    <t>Ywall 2.5</t>
  </si>
  <si>
    <t>0.15 mm depth</t>
  </si>
  <si>
    <t>X-AXIS</t>
  </si>
  <si>
    <t>Y-AXIS</t>
  </si>
  <si>
    <t>Z-AXIS</t>
  </si>
  <si>
    <t>DeltaX</t>
  </si>
  <si>
    <t>1.5 mm depth</t>
  </si>
  <si>
    <t>0.15 mm from top of tooth</t>
  </si>
  <si>
    <t>Weld G2</t>
  </si>
  <si>
    <t>Tooth 6</t>
  </si>
  <si>
    <t xml:space="preserve">Run :     4  Seq   4  Rec  17  File L3A:980061  Date 14-JAN-2014 20:51:02.18    </t>
  </si>
  <si>
    <t xml:space="preserve">Drv : XPOS= -75.777 YPOS= -17.170 ZPOS=  12.615 DSTD=   0.000                   </t>
  </si>
</sst>
</file>

<file path=xl/styles.xml><?xml version="1.0" encoding="utf-8"?>
<styleSheet xmlns="http://schemas.openxmlformats.org/spreadsheetml/2006/main">
  <numFmts count="2">
    <numFmt numFmtId="164" formatCode="d\-mmm\-yyyy\ hh:mm:ss"/>
    <numFmt numFmtId="165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 applyAlignment="1">
      <alignment horizontal="center"/>
    </xf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'980061'!$B$18:$B$50</c:f>
              <c:numCache>
                <c:formatCode>General</c:formatCode>
                <c:ptCount val="33"/>
                <c:pt idx="0">
                  <c:v>-17.195</c:v>
                </c:pt>
                <c:pt idx="1">
                  <c:v>-17.265000000000001</c:v>
                </c:pt>
                <c:pt idx="2">
                  <c:v>-17.329999999999998</c:v>
                </c:pt>
                <c:pt idx="3">
                  <c:v>-17.395</c:v>
                </c:pt>
                <c:pt idx="4">
                  <c:v>-17.465</c:v>
                </c:pt>
                <c:pt idx="5">
                  <c:v>-17.535</c:v>
                </c:pt>
                <c:pt idx="6">
                  <c:v>-17.59</c:v>
                </c:pt>
                <c:pt idx="7">
                  <c:v>-17.66</c:v>
                </c:pt>
                <c:pt idx="8">
                  <c:v>-17.725000000000001</c:v>
                </c:pt>
                <c:pt idx="9">
                  <c:v>-17.785</c:v>
                </c:pt>
                <c:pt idx="10">
                  <c:v>-17.850000000000001</c:v>
                </c:pt>
                <c:pt idx="11">
                  <c:v>-17.914999999999999</c:v>
                </c:pt>
                <c:pt idx="12">
                  <c:v>-17.995000000000001</c:v>
                </c:pt>
                <c:pt idx="13">
                  <c:v>-18.055</c:v>
                </c:pt>
                <c:pt idx="14">
                  <c:v>-18.12</c:v>
                </c:pt>
                <c:pt idx="15">
                  <c:v>-18.184999999999999</c:v>
                </c:pt>
                <c:pt idx="16">
                  <c:v>-18.25</c:v>
                </c:pt>
                <c:pt idx="17">
                  <c:v>-18.309999999999999</c:v>
                </c:pt>
                <c:pt idx="18">
                  <c:v>-18.375</c:v>
                </c:pt>
                <c:pt idx="19">
                  <c:v>-18.440000000000001</c:v>
                </c:pt>
                <c:pt idx="20">
                  <c:v>-18.504999999999999</c:v>
                </c:pt>
                <c:pt idx="21">
                  <c:v>-18.57</c:v>
                </c:pt>
                <c:pt idx="22">
                  <c:v>-18.63</c:v>
                </c:pt>
                <c:pt idx="23">
                  <c:v>-18.695</c:v>
                </c:pt>
                <c:pt idx="24">
                  <c:v>-18.765000000000001</c:v>
                </c:pt>
                <c:pt idx="25">
                  <c:v>-18.829999999999998</c:v>
                </c:pt>
                <c:pt idx="26">
                  <c:v>-18.895</c:v>
                </c:pt>
                <c:pt idx="27">
                  <c:v>-18.96</c:v>
                </c:pt>
                <c:pt idx="28">
                  <c:v>-19.02</c:v>
                </c:pt>
                <c:pt idx="29">
                  <c:v>-19.085000000000001</c:v>
                </c:pt>
                <c:pt idx="30">
                  <c:v>-19.155000000000001</c:v>
                </c:pt>
                <c:pt idx="31">
                  <c:v>-19.22</c:v>
                </c:pt>
                <c:pt idx="32">
                  <c:v>-19.28</c:v>
                </c:pt>
              </c:numCache>
            </c:numRef>
          </c:xVal>
          <c:yVal>
            <c:numRef>
              <c:f>'980061'!$E$18:$E$50</c:f>
              <c:numCache>
                <c:formatCode>General</c:formatCode>
                <c:ptCount val="33"/>
                <c:pt idx="0">
                  <c:v>69</c:v>
                </c:pt>
                <c:pt idx="1">
                  <c:v>66</c:v>
                </c:pt>
                <c:pt idx="2">
                  <c:v>74</c:v>
                </c:pt>
                <c:pt idx="3">
                  <c:v>72</c:v>
                </c:pt>
                <c:pt idx="4">
                  <c:v>72</c:v>
                </c:pt>
                <c:pt idx="5">
                  <c:v>68</c:v>
                </c:pt>
                <c:pt idx="6">
                  <c:v>83</c:v>
                </c:pt>
                <c:pt idx="7">
                  <c:v>73</c:v>
                </c:pt>
                <c:pt idx="8">
                  <c:v>71</c:v>
                </c:pt>
                <c:pt idx="9">
                  <c:v>71</c:v>
                </c:pt>
                <c:pt idx="10">
                  <c:v>80</c:v>
                </c:pt>
                <c:pt idx="11">
                  <c:v>73</c:v>
                </c:pt>
                <c:pt idx="12">
                  <c:v>59</c:v>
                </c:pt>
                <c:pt idx="13">
                  <c:v>50</c:v>
                </c:pt>
                <c:pt idx="14">
                  <c:v>44</c:v>
                </c:pt>
                <c:pt idx="15">
                  <c:v>46</c:v>
                </c:pt>
                <c:pt idx="16">
                  <c:v>38</c:v>
                </c:pt>
                <c:pt idx="17">
                  <c:v>28</c:v>
                </c:pt>
                <c:pt idx="18">
                  <c:v>35</c:v>
                </c:pt>
                <c:pt idx="19">
                  <c:v>43</c:v>
                </c:pt>
                <c:pt idx="20">
                  <c:v>30</c:v>
                </c:pt>
                <c:pt idx="21">
                  <c:v>39</c:v>
                </c:pt>
                <c:pt idx="22">
                  <c:v>33</c:v>
                </c:pt>
                <c:pt idx="23">
                  <c:v>40</c:v>
                </c:pt>
                <c:pt idx="24">
                  <c:v>39</c:v>
                </c:pt>
                <c:pt idx="25">
                  <c:v>25</c:v>
                </c:pt>
                <c:pt idx="26">
                  <c:v>30</c:v>
                </c:pt>
                <c:pt idx="27">
                  <c:v>36</c:v>
                </c:pt>
                <c:pt idx="28">
                  <c:v>45</c:v>
                </c:pt>
                <c:pt idx="29">
                  <c:v>32</c:v>
                </c:pt>
                <c:pt idx="30">
                  <c:v>34</c:v>
                </c:pt>
                <c:pt idx="31">
                  <c:v>37</c:v>
                </c:pt>
                <c:pt idx="32">
                  <c:v>35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'980061'!$B$18:$B$50</c:f>
              <c:numCache>
                <c:formatCode>General</c:formatCode>
                <c:ptCount val="33"/>
                <c:pt idx="0">
                  <c:v>-17.195</c:v>
                </c:pt>
                <c:pt idx="1">
                  <c:v>-17.265000000000001</c:v>
                </c:pt>
                <c:pt idx="2">
                  <c:v>-17.329999999999998</c:v>
                </c:pt>
                <c:pt idx="3">
                  <c:v>-17.395</c:v>
                </c:pt>
                <c:pt idx="4">
                  <c:v>-17.465</c:v>
                </c:pt>
                <c:pt idx="5">
                  <c:v>-17.535</c:v>
                </c:pt>
                <c:pt idx="6">
                  <c:v>-17.59</c:v>
                </c:pt>
                <c:pt idx="7">
                  <c:v>-17.66</c:v>
                </c:pt>
                <c:pt idx="8">
                  <c:v>-17.725000000000001</c:v>
                </c:pt>
                <c:pt idx="9">
                  <c:v>-17.785</c:v>
                </c:pt>
                <c:pt idx="10">
                  <c:v>-17.850000000000001</c:v>
                </c:pt>
                <c:pt idx="11">
                  <c:v>-17.914999999999999</c:v>
                </c:pt>
                <c:pt idx="12">
                  <c:v>-17.995000000000001</c:v>
                </c:pt>
                <c:pt idx="13">
                  <c:v>-18.055</c:v>
                </c:pt>
                <c:pt idx="14">
                  <c:v>-18.12</c:v>
                </c:pt>
                <c:pt idx="15">
                  <c:v>-18.184999999999999</c:v>
                </c:pt>
                <c:pt idx="16">
                  <c:v>-18.25</c:v>
                </c:pt>
                <c:pt idx="17">
                  <c:v>-18.309999999999999</c:v>
                </c:pt>
                <c:pt idx="18">
                  <c:v>-18.375</c:v>
                </c:pt>
                <c:pt idx="19">
                  <c:v>-18.440000000000001</c:v>
                </c:pt>
                <c:pt idx="20">
                  <c:v>-18.504999999999999</c:v>
                </c:pt>
                <c:pt idx="21">
                  <c:v>-18.57</c:v>
                </c:pt>
                <c:pt idx="22">
                  <c:v>-18.63</c:v>
                </c:pt>
                <c:pt idx="23">
                  <c:v>-18.695</c:v>
                </c:pt>
                <c:pt idx="24">
                  <c:v>-18.765000000000001</c:v>
                </c:pt>
                <c:pt idx="25">
                  <c:v>-18.829999999999998</c:v>
                </c:pt>
                <c:pt idx="26">
                  <c:v>-18.895</c:v>
                </c:pt>
                <c:pt idx="27">
                  <c:v>-18.96</c:v>
                </c:pt>
                <c:pt idx="28">
                  <c:v>-19.02</c:v>
                </c:pt>
                <c:pt idx="29">
                  <c:v>-19.085000000000001</c:v>
                </c:pt>
                <c:pt idx="30">
                  <c:v>-19.155000000000001</c:v>
                </c:pt>
                <c:pt idx="31">
                  <c:v>-19.22</c:v>
                </c:pt>
                <c:pt idx="32">
                  <c:v>-19.28</c:v>
                </c:pt>
              </c:numCache>
            </c:numRef>
          </c:xVal>
          <c:yVal>
            <c:numRef>
              <c:f>'980061'!$F$18:$F$50</c:f>
              <c:numCache>
                <c:formatCode>General</c:formatCode>
                <c:ptCount val="33"/>
                <c:pt idx="0">
                  <c:v>72.428041074017926</c:v>
                </c:pt>
                <c:pt idx="1">
                  <c:v>72.428041074017926</c:v>
                </c:pt>
                <c:pt idx="2">
                  <c:v>72.428041074017926</c:v>
                </c:pt>
                <c:pt idx="3">
                  <c:v>72.428041074017926</c:v>
                </c:pt>
                <c:pt idx="4">
                  <c:v>72.428041074017926</c:v>
                </c:pt>
                <c:pt idx="5">
                  <c:v>72.428041074017926</c:v>
                </c:pt>
                <c:pt idx="6">
                  <c:v>72.428041074017926</c:v>
                </c:pt>
                <c:pt idx="7">
                  <c:v>72.428041074017926</c:v>
                </c:pt>
                <c:pt idx="8">
                  <c:v>72.428041074017926</c:v>
                </c:pt>
                <c:pt idx="9">
                  <c:v>72.428041074017926</c:v>
                </c:pt>
                <c:pt idx="10">
                  <c:v>71.462590838837286</c:v>
                </c:pt>
                <c:pt idx="11">
                  <c:v>68.255858320893367</c:v>
                </c:pt>
                <c:pt idx="12">
                  <c:v>61.224087027734299</c:v>
                </c:pt>
                <c:pt idx="13">
                  <c:v>53.716275966344867</c:v>
                </c:pt>
                <c:pt idx="14">
                  <c:v>45.544920196496996</c:v>
                </c:pt>
                <c:pt idx="15">
                  <c:v>39.619075676928475</c:v>
                </c:pt>
                <c:pt idx="16">
                  <c:v>35.940511264305776</c:v>
                </c:pt>
                <c:pt idx="17">
                  <c:v>34.539540658819348</c:v>
                </c:pt>
                <c:pt idx="18">
                  <c:v>34.488169284149535</c:v>
                </c:pt>
                <c:pt idx="19">
                  <c:v>34.488169284149535</c:v>
                </c:pt>
                <c:pt idx="20">
                  <c:v>34.488169284149535</c:v>
                </c:pt>
                <c:pt idx="21">
                  <c:v>34.488169284149535</c:v>
                </c:pt>
                <c:pt idx="22">
                  <c:v>34.488169284149535</c:v>
                </c:pt>
                <c:pt idx="23">
                  <c:v>34.488169284149535</c:v>
                </c:pt>
                <c:pt idx="24">
                  <c:v>34.488169284149535</c:v>
                </c:pt>
                <c:pt idx="25">
                  <c:v>34.488169284149535</c:v>
                </c:pt>
                <c:pt idx="26">
                  <c:v>34.488169284149535</c:v>
                </c:pt>
                <c:pt idx="27">
                  <c:v>34.488169284149535</c:v>
                </c:pt>
                <c:pt idx="28">
                  <c:v>34.488169284149535</c:v>
                </c:pt>
                <c:pt idx="29">
                  <c:v>34.488169284149535</c:v>
                </c:pt>
                <c:pt idx="30">
                  <c:v>34.488169284149535</c:v>
                </c:pt>
                <c:pt idx="31">
                  <c:v>34.488169284149535</c:v>
                </c:pt>
                <c:pt idx="32">
                  <c:v>34.488169284149535</c:v>
                </c:pt>
              </c:numCache>
            </c:numRef>
          </c:yVal>
        </c:ser>
        <c:axId val="182179712"/>
        <c:axId val="182135808"/>
      </c:scatterChart>
      <c:valAx>
        <c:axId val="182179712"/>
        <c:scaling>
          <c:orientation val="minMax"/>
        </c:scaling>
        <c:axPos val="b"/>
        <c:numFmt formatCode="General" sourceLinked="1"/>
        <c:tickLblPos val="nextTo"/>
        <c:crossAx val="182135808"/>
        <c:crosses val="autoZero"/>
        <c:crossBetween val="midCat"/>
      </c:valAx>
      <c:valAx>
        <c:axId val="182135808"/>
        <c:scaling>
          <c:orientation val="minMax"/>
        </c:scaling>
        <c:axPos val="l"/>
        <c:majorGridlines/>
        <c:numFmt formatCode="General" sourceLinked="1"/>
        <c:tickLblPos val="nextTo"/>
        <c:crossAx val="182179712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'980061'!$B$68:$B$100</c:f>
              <c:numCache>
                <c:formatCode>General</c:formatCode>
                <c:ptCount val="33"/>
                <c:pt idx="0">
                  <c:v>-17.195</c:v>
                </c:pt>
                <c:pt idx="1">
                  <c:v>-17.265000000000001</c:v>
                </c:pt>
                <c:pt idx="2">
                  <c:v>-17.329999999999998</c:v>
                </c:pt>
                <c:pt idx="3">
                  <c:v>-17.399999999999999</c:v>
                </c:pt>
                <c:pt idx="4">
                  <c:v>-17.46</c:v>
                </c:pt>
                <c:pt idx="5">
                  <c:v>-17.535</c:v>
                </c:pt>
                <c:pt idx="6">
                  <c:v>-17.594999999999999</c:v>
                </c:pt>
                <c:pt idx="7">
                  <c:v>-17.655000000000001</c:v>
                </c:pt>
                <c:pt idx="8">
                  <c:v>-17.725000000000001</c:v>
                </c:pt>
                <c:pt idx="9">
                  <c:v>-17.785</c:v>
                </c:pt>
                <c:pt idx="10">
                  <c:v>-17.850000000000001</c:v>
                </c:pt>
                <c:pt idx="11">
                  <c:v>-17.914999999999999</c:v>
                </c:pt>
                <c:pt idx="12">
                  <c:v>-17.984999999999999</c:v>
                </c:pt>
                <c:pt idx="13">
                  <c:v>-18.045000000000002</c:v>
                </c:pt>
                <c:pt idx="14">
                  <c:v>-18.11</c:v>
                </c:pt>
                <c:pt idx="15">
                  <c:v>-18.175000000000001</c:v>
                </c:pt>
                <c:pt idx="16">
                  <c:v>-18.25</c:v>
                </c:pt>
                <c:pt idx="17">
                  <c:v>-18.305</c:v>
                </c:pt>
                <c:pt idx="18">
                  <c:v>-18.37</c:v>
                </c:pt>
                <c:pt idx="19">
                  <c:v>-18.434999999999999</c:v>
                </c:pt>
                <c:pt idx="20">
                  <c:v>-18.5</c:v>
                </c:pt>
                <c:pt idx="21">
                  <c:v>-18.565000000000001</c:v>
                </c:pt>
                <c:pt idx="22">
                  <c:v>-18.635000000000002</c:v>
                </c:pt>
                <c:pt idx="23">
                  <c:v>-18.7</c:v>
                </c:pt>
                <c:pt idx="24">
                  <c:v>-18.765000000000001</c:v>
                </c:pt>
                <c:pt idx="25">
                  <c:v>-18.829999999999998</c:v>
                </c:pt>
                <c:pt idx="26">
                  <c:v>-18.895</c:v>
                </c:pt>
                <c:pt idx="27">
                  <c:v>-18.954999999999998</c:v>
                </c:pt>
                <c:pt idx="28">
                  <c:v>-19.02</c:v>
                </c:pt>
                <c:pt idx="29">
                  <c:v>-19.085000000000001</c:v>
                </c:pt>
                <c:pt idx="30">
                  <c:v>-19.149999999999999</c:v>
                </c:pt>
                <c:pt idx="31">
                  <c:v>-19.215</c:v>
                </c:pt>
                <c:pt idx="32">
                  <c:v>-19.28</c:v>
                </c:pt>
              </c:numCache>
            </c:numRef>
          </c:xVal>
          <c:yVal>
            <c:numRef>
              <c:f>'980061'!$E$68:$E$100</c:f>
              <c:numCache>
                <c:formatCode>General</c:formatCode>
                <c:ptCount val="33"/>
                <c:pt idx="0">
                  <c:v>129</c:v>
                </c:pt>
                <c:pt idx="1">
                  <c:v>123</c:v>
                </c:pt>
                <c:pt idx="2">
                  <c:v>125</c:v>
                </c:pt>
                <c:pt idx="3">
                  <c:v>123</c:v>
                </c:pt>
                <c:pt idx="4">
                  <c:v>138</c:v>
                </c:pt>
                <c:pt idx="5">
                  <c:v>136</c:v>
                </c:pt>
                <c:pt idx="6">
                  <c:v>142</c:v>
                </c:pt>
                <c:pt idx="7">
                  <c:v>129</c:v>
                </c:pt>
                <c:pt idx="8">
                  <c:v>137</c:v>
                </c:pt>
                <c:pt idx="9">
                  <c:v>134</c:v>
                </c:pt>
                <c:pt idx="10">
                  <c:v>136</c:v>
                </c:pt>
                <c:pt idx="11">
                  <c:v>142</c:v>
                </c:pt>
                <c:pt idx="12">
                  <c:v>125</c:v>
                </c:pt>
                <c:pt idx="13">
                  <c:v>107</c:v>
                </c:pt>
                <c:pt idx="14">
                  <c:v>80</c:v>
                </c:pt>
                <c:pt idx="15">
                  <c:v>75</c:v>
                </c:pt>
                <c:pt idx="16">
                  <c:v>50</c:v>
                </c:pt>
                <c:pt idx="17">
                  <c:v>38</c:v>
                </c:pt>
                <c:pt idx="18">
                  <c:v>35</c:v>
                </c:pt>
                <c:pt idx="19">
                  <c:v>42</c:v>
                </c:pt>
                <c:pt idx="20">
                  <c:v>35</c:v>
                </c:pt>
                <c:pt idx="21">
                  <c:v>33</c:v>
                </c:pt>
                <c:pt idx="22">
                  <c:v>41</c:v>
                </c:pt>
                <c:pt idx="23">
                  <c:v>42</c:v>
                </c:pt>
                <c:pt idx="24">
                  <c:v>29</c:v>
                </c:pt>
                <c:pt idx="25">
                  <c:v>39</c:v>
                </c:pt>
                <c:pt idx="26">
                  <c:v>44</c:v>
                </c:pt>
                <c:pt idx="27">
                  <c:v>46</c:v>
                </c:pt>
                <c:pt idx="28">
                  <c:v>34</c:v>
                </c:pt>
                <c:pt idx="29">
                  <c:v>39</c:v>
                </c:pt>
                <c:pt idx="30">
                  <c:v>27</c:v>
                </c:pt>
                <c:pt idx="31">
                  <c:v>26</c:v>
                </c:pt>
                <c:pt idx="32">
                  <c:v>38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'980061'!$B$68:$B$100</c:f>
              <c:numCache>
                <c:formatCode>General</c:formatCode>
                <c:ptCount val="33"/>
                <c:pt idx="0">
                  <c:v>-17.195</c:v>
                </c:pt>
                <c:pt idx="1">
                  <c:v>-17.265000000000001</c:v>
                </c:pt>
                <c:pt idx="2">
                  <c:v>-17.329999999999998</c:v>
                </c:pt>
                <c:pt idx="3">
                  <c:v>-17.399999999999999</c:v>
                </c:pt>
                <c:pt idx="4">
                  <c:v>-17.46</c:v>
                </c:pt>
                <c:pt idx="5">
                  <c:v>-17.535</c:v>
                </c:pt>
                <c:pt idx="6">
                  <c:v>-17.594999999999999</c:v>
                </c:pt>
                <c:pt idx="7">
                  <c:v>-17.655000000000001</c:v>
                </c:pt>
                <c:pt idx="8">
                  <c:v>-17.725000000000001</c:v>
                </c:pt>
                <c:pt idx="9">
                  <c:v>-17.785</c:v>
                </c:pt>
                <c:pt idx="10">
                  <c:v>-17.850000000000001</c:v>
                </c:pt>
                <c:pt idx="11">
                  <c:v>-17.914999999999999</c:v>
                </c:pt>
                <c:pt idx="12">
                  <c:v>-17.984999999999999</c:v>
                </c:pt>
                <c:pt idx="13">
                  <c:v>-18.045000000000002</c:v>
                </c:pt>
                <c:pt idx="14">
                  <c:v>-18.11</c:v>
                </c:pt>
                <c:pt idx="15">
                  <c:v>-18.175000000000001</c:v>
                </c:pt>
                <c:pt idx="16">
                  <c:v>-18.25</c:v>
                </c:pt>
                <c:pt idx="17">
                  <c:v>-18.305</c:v>
                </c:pt>
                <c:pt idx="18">
                  <c:v>-18.37</c:v>
                </c:pt>
                <c:pt idx="19">
                  <c:v>-18.434999999999999</c:v>
                </c:pt>
                <c:pt idx="20">
                  <c:v>-18.5</c:v>
                </c:pt>
                <c:pt idx="21">
                  <c:v>-18.565000000000001</c:v>
                </c:pt>
                <c:pt idx="22">
                  <c:v>-18.635000000000002</c:v>
                </c:pt>
                <c:pt idx="23">
                  <c:v>-18.7</c:v>
                </c:pt>
                <c:pt idx="24">
                  <c:v>-18.765000000000001</c:v>
                </c:pt>
                <c:pt idx="25">
                  <c:v>-18.829999999999998</c:v>
                </c:pt>
                <c:pt idx="26">
                  <c:v>-18.895</c:v>
                </c:pt>
                <c:pt idx="27">
                  <c:v>-18.954999999999998</c:v>
                </c:pt>
                <c:pt idx="28">
                  <c:v>-19.02</c:v>
                </c:pt>
                <c:pt idx="29">
                  <c:v>-19.085000000000001</c:v>
                </c:pt>
                <c:pt idx="30">
                  <c:v>-19.149999999999999</c:v>
                </c:pt>
                <c:pt idx="31">
                  <c:v>-19.215</c:v>
                </c:pt>
                <c:pt idx="32">
                  <c:v>-19.28</c:v>
                </c:pt>
              </c:numCache>
            </c:numRef>
          </c:xVal>
          <c:yVal>
            <c:numRef>
              <c:f>'980061'!$F$68:$F$100</c:f>
              <c:numCache>
                <c:formatCode>General</c:formatCode>
                <c:ptCount val="33"/>
                <c:pt idx="0">
                  <c:v>132.52611179709433</c:v>
                </c:pt>
                <c:pt idx="1">
                  <c:v>132.52611179709433</c:v>
                </c:pt>
                <c:pt idx="2">
                  <c:v>132.52611179709433</c:v>
                </c:pt>
                <c:pt idx="3">
                  <c:v>132.52611179709433</c:v>
                </c:pt>
                <c:pt idx="4">
                  <c:v>132.52611179709433</c:v>
                </c:pt>
                <c:pt idx="5">
                  <c:v>132.52611179709433</c:v>
                </c:pt>
                <c:pt idx="6">
                  <c:v>132.52611179709433</c:v>
                </c:pt>
                <c:pt idx="7">
                  <c:v>132.52611179709433</c:v>
                </c:pt>
                <c:pt idx="8">
                  <c:v>132.52611179709433</c:v>
                </c:pt>
                <c:pt idx="9">
                  <c:v>132.52611179709433</c:v>
                </c:pt>
                <c:pt idx="10">
                  <c:v>132.52611179709433</c:v>
                </c:pt>
                <c:pt idx="11">
                  <c:v>130.4540594807649</c:v>
                </c:pt>
                <c:pt idx="12">
                  <c:v>121.65092355128137</c:v>
                </c:pt>
                <c:pt idx="13">
                  <c:v>108.60836651994715</c:v>
                </c:pt>
                <c:pt idx="14">
                  <c:v>88.752875622545517</c:v>
                </c:pt>
                <c:pt idx="15">
                  <c:v>66.756189817949121</c:v>
                </c:pt>
                <c:pt idx="16">
                  <c:v>48.501132435734007</c:v>
                </c:pt>
                <c:pt idx="17">
                  <c:v>40.15301797528538</c:v>
                </c:pt>
                <c:pt idx="18">
                  <c:v>35.784076470947006</c:v>
                </c:pt>
                <c:pt idx="19">
                  <c:v>35.621528679380091</c:v>
                </c:pt>
                <c:pt idx="20">
                  <c:v>35.621528679380091</c:v>
                </c:pt>
                <c:pt idx="21">
                  <c:v>35.621528679380091</c:v>
                </c:pt>
                <c:pt idx="22">
                  <c:v>35.621528679380091</c:v>
                </c:pt>
                <c:pt idx="23">
                  <c:v>35.621528679380091</c:v>
                </c:pt>
                <c:pt idx="24">
                  <c:v>35.621528679380091</c:v>
                </c:pt>
                <c:pt idx="25">
                  <c:v>35.621528679380091</c:v>
                </c:pt>
                <c:pt idx="26">
                  <c:v>35.621528679380091</c:v>
                </c:pt>
                <c:pt idx="27">
                  <c:v>35.621528679380091</c:v>
                </c:pt>
                <c:pt idx="28">
                  <c:v>35.621528679380091</c:v>
                </c:pt>
                <c:pt idx="29">
                  <c:v>35.621528679380091</c:v>
                </c:pt>
                <c:pt idx="30">
                  <c:v>35.621528679380091</c:v>
                </c:pt>
                <c:pt idx="31">
                  <c:v>35.621528679380091</c:v>
                </c:pt>
                <c:pt idx="32">
                  <c:v>35.621528679380091</c:v>
                </c:pt>
              </c:numCache>
            </c:numRef>
          </c:yVal>
        </c:ser>
        <c:axId val="122760576"/>
        <c:axId val="122770560"/>
      </c:scatterChart>
      <c:valAx>
        <c:axId val="122760576"/>
        <c:scaling>
          <c:orientation val="minMax"/>
        </c:scaling>
        <c:axPos val="b"/>
        <c:numFmt formatCode="General" sourceLinked="1"/>
        <c:tickLblPos val="nextTo"/>
        <c:crossAx val="122770560"/>
        <c:crosses val="autoZero"/>
        <c:crossBetween val="midCat"/>
      </c:valAx>
      <c:valAx>
        <c:axId val="122770560"/>
        <c:scaling>
          <c:orientation val="minMax"/>
        </c:scaling>
        <c:axPos val="l"/>
        <c:majorGridlines/>
        <c:numFmt formatCode="General" sourceLinked="1"/>
        <c:tickLblPos val="nextTo"/>
        <c:crossAx val="12276057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'980061'!$B$118:$B$150</c:f>
              <c:numCache>
                <c:formatCode>General</c:formatCode>
                <c:ptCount val="33"/>
                <c:pt idx="0">
                  <c:v>-17.170000000000002</c:v>
                </c:pt>
                <c:pt idx="1">
                  <c:v>-17.245000000000001</c:v>
                </c:pt>
                <c:pt idx="2">
                  <c:v>-17.305</c:v>
                </c:pt>
                <c:pt idx="3">
                  <c:v>-17.37</c:v>
                </c:pt>
                <c:pt idx="4">
                  <c:v>-17.434999999999999</c:v>
                </c:pt>
                <c:pt idx="5">
                  <c:v>-17.510000000000002</c:v>
                </c:pt>
                <c:pt idx="6">
                  <c:v>-17.574999999999999</c:v>
                </c:pt>
                <c:pt idx="7">
                  <c:v>-17.635000000000002</c:v>
                </c:pt>
                <c:pt idx="8">
                  <c:v>-17.704999999999998</c:v>
                </c:pt>
                <c:pt idx="9">
                  <c:v>-17.760000000000002</c:v>
                </c:pt>
                <c:pt idx="10">
                  <c:v>-17.824999999999999</c:v>
                </c:pt>
                <c:pt idx="11">
                  <c:v>-17.89</c:v>
                </c:pt>
                <c:pt idx="12">
                  <c:v>-17.96</c:v>
                </c:pt>
                <c:pt idx="13">
                  <c:v>-18.02</c:v>
                </c:pt>
                <c:pt idx="14">
                  <c:v>-18.085000000000001</c:v>
                </c:pt>
                <c:pt idx="15">
                  <c:v>-18.155000000000001</c:v>
                </c:pt>
                <c:pt idx="16">
                  <c:v>-18.22</c:v>
                </c:pt>
                <c:pt idx="17">
                  <c:v>-18.28</c:v>
                </c:pt>
                <c:pt idx="18">
                  <c:v>-18.344999999999999</c:v>
                </c:pt>
                <c:pt idx="19">
                  <c:v>-18.425000000000001</c:v>
                </c:pt>
                <c:pt idx="20">
                  <c:v>-18.47</c:v>
                </c:pt>
                <c:pt idx="21">
                  <c:v>-18.54</c:v>
                </c:pt>
                <c:pt idx="22">
                  <c:v>-18.62</c:v>
                </c:pt>
                <c:pt idx="23">
                  <c:v>-18.68</c:v>
                </c:pt>
                <c:pt idx="24">
                  <c:v>-18.739999999999998</c:v>
                </c:pt>
                <c:pt idx="25">
                  <c:v>-18.805</c:v>
                </c:pt>
                <c:pt idx="26">
                  <c:v>-18.875</c:v>
                </c:pt>
                <c:pt idx="27">
                  <c:v>-18.934999999999999</c:v>
                </c:pt>
                <c:pt idx="28">
                  <c:v>-18.995000000000001</c:v>
                </c:pt>
                <c:pt idx="29">
                  <c:v>-19.07</c:v>
                </c:pt>
                <c:pt idx="30">
                  <c:v>-19.14</c:v>
                </c:pt>
                <c:pt idx="31">
                  <c:v>-19.190000000000001</c:v>
                </c:pt>
                <c:pt idx="32">
                  <c:v>-19.25</c:v>
                </c:pt>
              </c:numCache>
            </c:numRef>
          </c:xVal>
          <c:yVal>
            <c:numRef>
              <c:f>'980061'!$E$118:$E$150</c:f>
              <c:numCache>
                <c:formatCode>General</c:formatCode>
                <c:ptCount val="33"/>
                <c:pt idx="0">
                  <c:v>243</c:v>
                </c:pt>
                <c:pt idx="1">
                  <c:v>260</c:v>
                </c:pt>
                <c:pt idx="2">
                  <c:v>253</c:v>
                </c:pt>
                <c:pt idx="3">
                  <c:v>306</c:v>
                </c:pt>
                <c:pt idx="4">
                  <c:v>323</c:v>
                </c:pt>
                <c:pt idx="5">
                  <c:v>285</c:v>
                </c:pt>
                <c:pt idx="6">
                  <c:v>302</c:v>
                </c:pt>
                <c:pt idx="7">
                  <c:v>305</c:v>
                </c:pt>
                <c:pt idx="8">
                  <c:v>279</c:v>
                </c:pt>
                <c:pt idx="9">
                  <c:v>287</c:v>
                </c:pt>
                <c:pt idx="10">
                  <c:v>289</c:v>
                </c:pt>
                <c:pt idx="11">
                  <c:v>292</c:v>
                </c:pt>
                <c:pt idx="12">
                  <c:v>258</c:v>
                </c:pt>
                <c:pt idx="13">
                  <c:v>277</c:v>
                </c:pt>
                <c:pt idx="14">
                  <c:v>300</c:v>
                </c:pt>
                <c:pt idx="15">
                  <c:v>232</c:v>
                </c:pt>
                <c:pt idx="16">
                  <c:v>228</c:v>
                </c:pt>
                <c:pt idx="17">
                  <c:v>224</c:v>
                </c:pt>
                <c:pt idx="18">
                  <c:v>186</c:v>
                </c:pt>
                <c:pt idx="19">
                  <c:v>151</c:v>
                </c:pt>
                <c:pt idx="20">
                  <c:v>119</c:v>
                </c:pt>
                <c:pt idx="21">
                  <c:v>110</c:v>
                </c:pt>
                <c:pt idx="22">
                  <c:v>113</c:v>
                </c:pt>
                <c:pt idx="23">
                  <c:v>117</c:v>
                </c:pt>
                <c:pt idx="24">
                  <c:v>114</c:v>
                </c:pt>
                <c:pt idx="25">
                  <c:v>119</c:v>
                </c:pt>
                <c:pt idx="26">
                  <c:v>113</c:v>
                </c:pt>
                <c:pt idx="27">
                  <c:v>116</c:v>
                </c:pt>
                <c:pt idx="28">
                  <c:v>106</c:v>
                </c:pt>
                <c:pt idx="29">
                  <c:v>132</c:v>
                </c:pt>
                <c:pt idx="30">
                  <c:v>113</c:v>
                </c:pt>
                <c:pt idx="31">
                  <c:v>96</c:v>
                </c:pt>
                <c:pt idx="32">
                  <c:v>109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'980061'!$B$118:$B$150</c:f>
              <c:numCache>
                <c:formatCode>General</c:formatCode>
                <c:ptCount val="33"/>
                <c:pt idx="0">
                  <c:v>-17.170000000000002</c:v>
                </c:pt>
                <c:pt idx="1">
                  <c:v>-17.245000000000001</c:v>
                </c:pt>
                <c:pt idx="2">
                  <c:v>-17.305</c:v>
                </c:pt>
                <c:pt idx="3">
                  <c:v>-17.37</c:v>
                </c:pt>
                <c:pt idx="4">
                  <c:v>-17.434999999999999</c:v>
                </c:pt>
                <c:pt idx="5">
                  <c:v>-17.510000000000002</c:v>
                </c:pt>
                <c:pt idx="6">
                  <c:v>-17.574999999999999</c:v>
                </c:pt>
                <c:pt idx="7">
                  <c:v>-17.635000000000002</c:v>
                </c:pt>
                <c:pt idx="8">
                  <c:v>-17.704999999999998</c:v>
                </c:pt>
                <c:pt idx="9">
                  <c:v>-17.760000000000002</c:v>
                </c:pt>
                <c:pt idx="10">
                  <c:v>-17.824999999999999</c:v>
                </c:pt>
                <c:pt idx="11">
                  <c:v>-17.89</c:v>
                </c:pt>
                <c:pt idx="12">
                  <c:v>-17.96</c:v>
                </c:pt>
                <c:pt idx="13">
                  <c:v>-18.02</c:v>
                </c:pt>
                <c:pt idx="14">
                  <c:v>-18.085000000000001</c:v>
                </c:pt>
                <c:pt idx="15">
                  <c:v>-18.155000000000001</c:v>
                </c:pt>
                <c:pt idx="16">
                  <c:v>-18.22</c:v>
                </c:pt>
                <c:pt idx="17">
                  <c:v>-18.28</c:v>
                </c:pt>
                <c:pt idx="18">
                  <c:v>-18.344999999999999</c:v>
                </c:pt>
                <c:pt idx="19">
                  <c:v>-18.425000000000001</c:v>
                </c:pt>
                <c:pt idx="20">
                  <c:v>-18.47</c:v>
                </c:pt>
                <c:pt idx="21">
                  <c:v>-18.54</c:v>
                </c:pt>
                <c:pt idx="22">
                  <c:v>-18.62</c:v>
                </c:pt>
                <c:pt idx="23">
                  <c:v>-18.68</c:v>
                </c:pt>
                <c:pt idx="24">
                  <c:v>-18.739999999999998</c:v>
                </c:pt>
                <c:pt idx="25">
                  <c:v>-18.805</c:v>
                </c:pt>
                <c:pt idx="26">
                  <c:v>-18.875</c:v>
                </c:pt>
                <c:pt idx="27">
                  <c:v>-18.934999999999999</c:v>
                </c:pt>
                <c:pt idx="28">
                  <c:v>-18.995000000000001</c:v>
                </c:pt>
                <c:pt idx="29">
                  <c:v>-19.07</c:v>
                </c:pt>
                <c:pt idx="30">
                  <c:v>-19.14</c:v>
                </c:pt>
                <c:pt idx="31">
                  <c:v>-19.190000000000001</c:v>
                </c:pt>
                <c:pt idx="32">
                  <c:v>-19.25</c:v>
                </c:pt>
              </c:numCache>
            </c:numRef>
          </c:xVal>
          <c:yVal>
            <c:numRef>
              <c:f>'980061'!$F$118:$F$150</c:f>
              <c:numCache>
                <c:formatCode>General</c:formatCode>
                <c:ptCount val="33"/>
                <c:pt idx="0">
                  <c:v>280.96670830951263</c:v>
                </c:pt>
                <c:pt idx="1">
                  <c:v>280.96670830951263</c:v>
                </c:pt>
                <c:pt idx="2">
                  <c:v>280.96670830951263</c:v>
                </c:pt>
                <c:pt idx="3">
                  <c:v>280.96670830951263</c:v>
                </c:pt>
                <c:pt idx="4">
                  <c:v>280.96670830951263</c:v>
                </c:pt>
                <c:pt idx="5">
                  <c:v>280.96670830951263</c:v>
                </c:pt>
                <c:pt idx="6">
                  <c:v>280.96670830951263</c:v>
                </c:pt>
                <c:pt idx="7">
                  <c:v>280.96670830951263</c:v>
                </c:pt>
                <c:pt idx="8">
                  <c:v>280.96670830951263</c:v>
                </c:pt>
                <c:pt idx="9">
                  <c:v>280.96670830951263</c:v>
                </c:pt>
                <c:pt idx="10">
                  <c:v>280.96670830951263</c:v>
                </c:pt>
                <c:pt idx="11">
                  <c:v>280.96670830951263</c:v>
                </c:pt>
                <c:pt idx="12">
                  <c:v>280.96670830951263</c:v>
                </c:pt>
                <c:pt idx="13">
                  <c:v>280.67207283408413</c:v>
                </c:pt>
                <c:pt idx="14">
                  <c:v>274.70634413604483</c:v>
                </c:pt>
                <c:pt idx="15">
                  <c:v>259.6956701334085</c:v>
                </c:pt>
                <c:pt idx="16">
                  <c:v>237.7844328265528</c:v>
                </c:pt>
                <c:pt idx="17">
                  <c:v>210.74435539423243</c:v>
                </c:pt>
                <c:pt idx="18">
                  <c:v>176.71299397325424</c:v>
                </c:pt>
                <c:pt idx="19">
                  <c:v>143.75496049778269</c:v>
                </c:pt>
                <c:pt idx="20">
                  <c:v>130.32680660655438</c:v>
                </c:pt>
                <c:pt idx="21">
                  <c:v>116.75260393250478</c:v>
                </c:pt>
                <c:pt idx="22">
                  <c:v>112.0797739550638</c:v>
                </c:pt>
                <c:pt idx="23">
                  <c:v>112.0797739550638</c:v>
                </c:pt>
                <c:pt idx="24">
                  <c:v>112.0797739550638</c:v>
                </c:pt>
                <c:pt idx="25">
                  <c:v>112.0797739550638</c:v>
                </c:pt>
                <c:pt idx="26">
                  <c:v>112.0797739550638</c:v>
                </c:pt>
                <c:pt idx="27">
                  <c:v>112.0797739550638</c:v>
                </c:pt>
                <c:pt idx="28">
                  <c:v>112.0797739550638</c:v>
                </c:pt>
                <c:pt idx="29">
                  <c:v>112.0797739550638</c:v>
                </c:pt>
                <c:pt idx="30">
                  <c:v>112.0797739550638</c:v>
                </c:pt>
                <c:pt idx="31">
                  <c:v>112.0797739550638</c:v>
                </c:pt>
                <c:pt idx="32">
                  <c:v>112.0797739550638</c:v>
                </c:pt>
              </c:numCache>
            </c:numRef>
          </c:yVal>
        </c:ser>
        <c:axId val="122238080"/>
        <c:axId val="122239616"/>
      </c:scatterChart>
      <c:valAx>
        <c:axId val="122238080"/>
        <c:scaling>
          <c:orientation val="minMax"/>
        </c:scaling>
        <c:axPos val="b"/>
        <c:numFmt formatCode="General" sourceLinked="1"/>
        <c:tickLblPos val="nextTo"/>
        <c:crossAx val="122239616"/>
        <c:crosses val="autoZero"/>
        <c:crossBetween val="midCat"/>
      </c:valAx>
      <c:valAx>
        <c:axId val="122239616"/>
        <c:scaling>
          <c:orientation val="minMax"/>
        </c:scaling>
        <c:axPos val="l"/>
        <c:majorGridlines/>
        <c:numFmt formatCode="General" sourceLinked="1"/>
        <c:tickLblPos val="nextTo"/>
        <c:crossAx val="122238080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'980061'!$B$168:$B$200</c:f>
              <c:numCache>
                <c:formatCode>General</c:formatCode>
                <c:ptCount val="33"/>
                <c:pt idx="0">
                  <c:v>-17.170000000000002</c:v>
                </c:pt>
                <c:pt idx="1">
                  <c:v>-17.245000000000001</c:v>
                </c:pt>
                <c:pt idx="2">
                  <c:v>-17.305</c:v>
                </c:pt>
                <c:pt idx="3">
                  <c:v>-17.37</c:v>
                </c:pt>
                <c:pt idx="4">
                  <c:v>-17.440000000000001</c:v>
                </c:pt>
                <c:pt idx="5">
                  <c:v>-17.510000000000002</c:v>
                </c:pt>
                <c:pt idx="6">
                  <c:v>-17.574999999999999</c:v>
                </c:pt>
                <c:pt idx="7">
                  <c:v>-17.635000000000002</c:v>
                </c:pt>
                <c:pt idx="8">
                  <c:v>-17.704999999999998</c:v>
                </c:pt>
                <c:pt idx="9">
                  <c:v>-17.77</c:v>
                </c:pt>
                <c:pt idx="10">
                  <c:v>-17.829999999999998</c:v>
                </c:pt>
                <c:pt idx="11">
                  <c:v>-17.89</c:v>
                </c:pt>
                <c:pt idx="12">
                  <c:v>-17.965</c:v>
                </c:pt>
                <c:pt idx="13">
                  <c:v>-18.024999999999999</c:v>
                </c:pt>
                <c:pt idx="14">
                  <c:v>-18.079999999999998</c:v>
                </c:pt>
                <c:pt idx="15">
                  <c:v>-18.16</c:v>
                </c:pt>
                <c:pt idx="16">
                  <c:v>-18.23</c:v>
                </c:pt>
                <c:pt idx="17">
                  <c:v>-18.28</c:v>
                </c:pt>
                <c:pt idx="18">
                  <c:v>-18.344999999999999</c:v>
                </c:pt>
                <c:pt idx="19">
                  <c:v>-18.425000000000001</c:v>
                </c:pt>
                <c:pt idx="20">
                  <c:v>-18.475000000000001</c:v>
                </c:pt>
                <c:pt idx="21">
                  <c:v>-18.54</c:v>
                </c:pt>
                <c:pt idx="22">
                  <c:v>-18.62</c:v>
                </c:pt>
                <c:pt idx="23">
                  <c:v>-18.675000000000001</c:v>
                </c:pt>
                <c:pt idx="24">
                  <c:v>-18.734999999999999</c:v>
                </c:pt>
                <c:pt idx="25">
                  <c:v>-18.8</c:v>
                </c:pt>
                <c:pt idx="26">
                  <c:v>-18.875</c:v>
                </c:pt>
                <c:pt idx="27">
                  <c:v>-18.934999999999999</c:v>
                </c:pt>
                <c:pt idx="28">
                  <c:v>-18.995000000000001</c:v>
                </c:pt>
                <c:pt idx="29">
                  <c:v>-19.065000000000001</c:v>
                </c:pt>
                <c:pt idx="30">
                  <c:v>-19.13</c:v>
                </c:pt>
                <c:pt idx="31">
                  <c:v>-19.195</c:v>
                </c:pt>
                <c:pt idx="32">
                  <c:v>-19.254999999999999</c:v>
                </c:pt>
              </c:numCache>
            </c:numRef>
          </c:xVal>
          <c:yVal>
            <c:numRef>
              <c:f>'980061'!$E$168:$E$200</c:f>
              <c:numCache>
                <c:formatCode>General</c:formatCode>
                <c:ptCount val="33"/>
                <c:pt idx="0">
                  <c:v>299</c:v>
                </c:pt>
                <c:pt idx="1">
                  <c:v>279</c:v>
                </c:pt>
                <c:pt idx="2">
                  <c:v>293</c:v>
                </c:pt>
                <c:pt idx="3">
                  <c:v>324</c:v>
                </c:pt>
                <c:pt idx="4">
                  <c:v>295</c:v>
                </c:pt>
                <c:pt idx="5">
                  <c:v>280</c:v>
                </c:pt>
                <c:pt idx="6">
                  <c:v>299</c:v>
                </c:pt>
                <c:pt idx="7">
                  <c:v>288</c:v>
                </c:pt>
                <c:pt idx="8">
                  <c:v>263</c:v>
                </c:pt>
                <c:pt idx="9">
                  <c:v>285</c:v>
                </c:pt>
                <c:pt idx="10">
                  <c:v>306</c:v>
                </c:pt>
                <c:pt idx="11">
                  <c:v>292</c:v>
                </c:pt>
                <c:pt idx="12">
                  <c:v>281</c:v>
                </c:pt>
                <c:pt idx="13">
                  <c:v>276</c:v>
                </c:pt>
                <c:pt idx="14">
                  <c:v>298</c:v>
                </c:pt>
                <c:pt idx="15">
                  <c:v>279</c:v>
                </c:pt>
                <c:pt idx="16">
                  <c:v>230</c:v>
                </c:pt>
                <c:pt idx="17">
                  <c:v>191</c:v>
                </c:pt>
                <c:pt idx="18">
                  <c:v>167</c:v>
                </c:pt>
                <c:pt idx="19">
                  <c:v>125</c:v>
                </c:pt>
                <c:pt idx="20">
                  <c:v>124</c:v>
                </c:pt>
                <c:pt idx="21">
                  <c:v>116</c:v>
                </c:pt>
                <c:pt idx="22">
                  <c:v>111</c:v>
                </c:pt>
                <c:pt idx="23">
                  <c:v>115</c:v>
                </c:pt>
                <c:pt idx="24">
                  <c:v>129</c:v>
                </c:pt>
                <c:pt idx="25">
                  <c:v>112</c:v>
                </c:pt>
                <c:pt idx="26">
                  <c:v>124</c:v>
                </c:pt>
                <c:pt idx="27">
                  <c:v>120</c:v>
                </c:pt>
                <c:pt idx="28">
                  <c:v>107</c:v>
                </c:pt>
                <c:pt idx="29">
                  <c:v>115</c:v>
                </c:pt>
                <c:pt idx="30">
                  <c:v>99</c:v>
                </c:pt>
                <c:pt idx="31">
                  <c:v>118</c:v>
                </c:pt>
                <c:pt idx="32">
                  <c:v>109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'980061'!$B$168:$B$200</c:f>
              <c:numCache>
                <c:formatCode>General</c:formatCode>
                <c:ptCount val="33"/>
                <c:pt idx="0">
                  <c:v>-17.170000000000002</c:v>
                </c:pt>
                <c:pt idx="1">
                  <c:v>-17.245000000000001</c:v>
                </c:pt>
                <c:pt idx="2">
                  <c:v>-17.305</c:v>
                </c:pt>
                <c:pt idx="3">
                  <c:v>-17.37</c:v>
                </c:pt>
                <c:pt idx="4">
                  <c:v>-17.440000000000001</c:v>
                </c:pt>
                <c:pt idx="5">
                  <c:v>-17.510000000000002</c:v>
                </c:pt>
                <c:pt idx="6">
                  <c:v>-17.574999999999999</c:v>
                </c:pt>
                <c:pt idx="7">
                  <c:v>-17.635000000000002</c:v>
                </c:pt>
                <c:pt idx="8">
                  <c:v>-17.704999999999998</c:v>
                </c:pt>
                <c:pt idx="9">
                  <c:v>-17.77</c:v>
                </c:pt>
                <c:pt idx="10">
                  <c:v>-17.829999999999998</c:v>
                </c:pt>
                <c:pt idx="11">
                  <c:v>-17.89</c:v>
                </c:pt>
                <c:pt idx="12">
                  <c:v>-17.965</c:v>
                </c:pt>
                <c:pt idx="13">
                  <c:v>-18.024999999999999</c:v>
                </c:pt>
                <c:pt idx="14">
                  <c:v>-18.079999999999998</c:v>
                </c:pt>
                <c:pt idx="15">
                  <c:v>-18.16</c:v>
                </c:pt>
                <c:pt idx="16">
                  <c:v>-18.23</c:v>
                </c:pt>
                <c:pt idx="17">
                  <c:v>-18.28</c:v>
                </c:pt>
                <c:pt idx="18">
                  <c:v>-18.344999999999999</c:v>
                </c:pt>
                <c:pt idx="19">
                  <c:v>-18.425000000000001</c:v>
                </c:pt>
                <c:pt idx="20">
                  <c:v>-18.475000000000001</c:v>
                </c:pt>
                <c:pt idx="21">
                  <c:v>-18.54</c:v>
                </c:pt>
                <c:pt idx="22">
                  <c:v>-18.62</c:v>
                </c:pt>
                <c:pt idx="23">
                  <c:v>-18.675000000000001</c:v>
                </c:pt>
                <c:pt idx="24">
                  <c:v>-18.734999999999999</c:v>
                </c:pt>
                <c:pt idx="25">
                  <c:v>-18.8</c:v>
                </c:pt>
                <c:pt idx="26">
                  <c:v>-18.875</c:v>
                </c:pt>
                <c:pt idx="27">
                  <c:v>-18.934999999999999</c:v>
                </c:pt>
                <c:pt idx="28">
                  <c:v>-18.995000000000001</c:v>
                </c:pt>
                <c:pt idx="29">
                  <c:v>-19.065000000000001</c:v>
                </c:pt>
                <c:pt idx="30">
                  <c:v>-19.13</c:v>
                </c:pt>
                <c:pt idx="31">
                  <c:v>-19.195</c:v>
                </c:pt>
                <c:pt idx="32">
                  <c:v>-19.254999999999999</c:v>
                </c:pt>
              </c:numCache>
            </c:numRef>
          </c:xVal>
          <c:yVal>
            <c:numRef>
              <c:f>'980061'!$F$168:$F$200</c:f>
              <c:numCache>
                <c:formatCode>General</c:formatCode>
                <c:ptCount val="33"/>
                <c:pt idx="0">
                  <c:v>290.2463572065559</c:v>
                </c:pt>
                <c:pt idx="1">
                  <c:v>290.2463572065559</c:v>
                </c:pt>
                <c:pt idx="2">
                  <c:v>290.2463572065559</c:v>
                </c:pt>
                <c:pt idx="3">
                  <c:v>290.2463572065559</c:v>
                </c:pt>
                <c:pt idx="4">
                  <c:v>290.2463572065559</c:v>
                </c:pt>
                <c:pt idx="5">
                  <c:v>290.2463572065559</c:v>
                </c:pt>
                <c:pt idx="6">
                  <c:v>290.2463572065559</c:v>
                </c:pt>
                <c:pt idx="7">
                  <c:v>290.2463572065559</c:v>
                </c:pt>
                <c:pt idx="8">
                  <c:v>290.2463572065559</c:v>
                </c:pt>
                <c:pt idx="9">
                  <c:v>290.2463572065559</c:v>
                </c:pt>
                <c:pt idx="10">
                  <c:v>290.2463572065559</c:v>
                </c:pt>
                <c:pt idx="11">
                  <c:v>290.2463572065559</c:v>
                </c:pt>
                <c:pt idx="12">
                  <c:v>290.2463572065559</c:v>
                </c:pt>
                <c:pt idx="13">
                  <c:v>290.2463572065559</c:v>
                </c:pt>
                <c:pt idx="14">
                  <c:v>287.67823452905122</c:v>
                </c:pt>
                <c:pt idx="15">
                  <c:v>267.64471275703801</c:v>
                </c:pt>
                <c:pt idx="16">
                  <c:v>233.81992040021322</c:v>
                </c:pt>
                <c:pt idx="17">
                  <c:v>200.3711169457122</c:v>
                </c:pt>
                <c:pt idx="18">
                  <c:v>159.47952833126419</c:v>
                </c:pt>
                <c:pt idx="19">
                  <c:v>127.15402358668116</c:v>
                </c:pt>
                <c:pt idx="20">
                  <c:v>117.0382493347493</c:v>
                </c:pt>
                <c:pt idx="21">
                  <c:v>114.532594159067</c:v>
                </c:pt>
                <c:pt idx="22">
                  <c:v>114.532594159067</c:v>
                </c:pt>
                <c:pt idx="23">
                  <c:v>114.532594159067</c:v>
                </c:pt>
                <c:pt idx="24">
                  <c:v>114.532594159067</c:v>
                </c:pt>
                <c:pt idx="25">
                  <c:v>114.532594159067</c:v>
                </c:pt>
                <c:pt idx="26">
                  <c:v>114.532594159067</c:v>
                </c:pt>
                <c:pt idx="27">
                  <c:v>114.532594159067</c:v>
                </c:pt>
                <c:pt idx="28">
                  <c:v>114.532594159067</c:v>
                </c:pt>
                <c:pt idx="29">
                  <c:v>114.532594159067</c:v>
                </c:pt>
                <c:pt idx="30">
                  <c:v>114.532594159067</c:v>
                </c:pt>
                <c:pt idx="31">
                  <c:v>114.532594159067</c:v>
                </c:pt>
                <c:pt idx="32">
                  <c:v>114.532594159067</c:v>
                </c:pt>
              </c:numCache>
            </c:numRef>
          </c:yVal>
        </c:ser>
        <c:axId val="192390272"/>
        <c:axId val="192391808"/>
      </c:scatterChart>
      <c:valAx>
        <c:axId val="192390272"/>
        <c:scaling>
          <c:orientation val="minMax"/>
        </c:scaling>
        <c:axPos val="b"/>
        <c:numFmt formatCode="General" sourceLinked="1"/>
        <c:tickLblPos val="nextTo"/>
        <c:crossAx val="192391808"/>
        <c:crosses val="autoZero"/>
        <c:crossBetween val="midCat"/>
      </c:valAx>
      <c:valAx>
        <c:axId val="192391808"/>
        <c:scaling>
          <c:orientation val="minMax"/>
        </c:scaling>
        <c:axPos val="l"/>
        <c:majorGridlines/>
        <c:numFmt formatCode="General" sourceLinked="1"/>
        <c:tickLblPos val="nextTo"/>
        <c:crossAx val="192390272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Setup!$H$6:$H$26</c:f>
              <c:numCache>
                <c:formatCode>0.000</c:formatCode>
                <c:ptCount val="21"/>
                <c:pt idx="0">
                  <c:v>-77.983859352384215</c:v>
                </c:pt>
                <c:pt idx="1">
                  <c:v>-77.483859352384215</c:v>
                </c:pt>
                <c:pt idx="2">
                  <c:v>-76.983859352384215</c:v>
                </c:pt>
                <c:pt idx="3">
                  <c:v>-76.483859352384215</c:v>
                </c:pt>
                <c:pt idx="4">
                  <c:v>-75.983859352384215</c:v>
                </c:pt>
                <c:pt idx="5">
                  <c:v>-75.633859352384221</c:v>
                </c:pt>
                <c:pt idx="6">
                  <c:v>-77.983859352384215</c:v>
                </c:pt>
                <c:pt idx="7">
                  <c:v>-77.483859352384215</c:v>
                </c:pt>
                <c:pt idx="8">
                  <c:v>-76.983859352384215</c:v>
                </c:pt>
                <c:pt idx="9">
                  <c:v>-76.483859352384215</c:v>
                </c:pt>
                <c:pt idx="10">
                  <c:v>-75.983859352384215</c:v>
                </c:pt>
                <c:pt idx="11">
                  <c:v>-75.633859352384221</c:v>
                </c:pt>
                <c:pt idx="12">
                  <c:v>-77.983859352384215</c:v>
                </c:pt>
                <c:pt idx="13">
                  <c:v>-77.983859352384215</c:v>
                </c:pt>
                <c:pt idx="14">
                  <c:v>-77.983859352384215</c:v>
                </c:pt>
                <c:pt idx="15">
                  <c:v>-77.983859352384215</c:v>
                </c:pt>
                <c:pt idx="16">
                  <c:v>-77.983859352384215</c:v>
                </c:pt>
                <c:pt idx="17">
                  <c:v>-77.983859352384215</c:v>
                </c:pt>
                <c:pt idx="18">
                  <c:v>-77.983859352384215</c:v>
                </c:pt>
                <c:pt idx="19">
                  <c:v>-77.983859352384215</c:v>
                </c:pt>
                <c:pt idx="20">
                  <c:v>-77.983859352384215</c:v>
                </c:pt>
              </c:numCache>
            </c:numRef>
          </c:xVal>
          <c:yVal>
            <c:numRef>
              <c:f>Setup!$I$6:$I$26</c:f>
              <c:numCache>
                <c:formatCode>0.000</c:formatCode>
                <c:ptCount val="21"/>
                <c:pt idx="0">
                  <c:v>-17.906823598237558</c:v>
                </c:pt>
                <c:pt idx="1">
                  <c:v>-17.92089985292948</c:v>
                </c:pt>
                <c:pt idx="2">
                  <c:v>-17.934976107621402</c:v>
                </c:pt>
                <c:pt idx="3">
                  <c:v>-17.949052362313324</c:v>
                </c:pt>
                <c:pt idx="4">
                  <c:v>-17.96312861700525</c:v>
                </c:pt>
                <c:pt idx="5">
                  <c:v>-17.972981995289594</c:v>
                </c:pt>
                <c:pt idx="6">
                  <c:v>-16.556823598237557</c:v>
                </c:pt>
                <c:pt idx="7">
                  <c:v>-16.570899852929479</c:v>
                </c:pt>
                <c:pt idx="8">
                  <c:v>-16.584976107621401</c:v>
                </c:pt>
                <c:pt idx="9">
                  <c:v>-16.599052362313323</c:v>
                </c:pt>
                <c:pt idx="10">
                  <c:v>-16.613128617005248</c:v>
                </c:pt>
                <c:pt idx="11">
                  <c:v>-16.622981995289592</c:v>
                </c:pt>
                <c:pt idx="12">
                  <c:v>-17.556823598237557</c:v>
                </c:pt>
                <c:pt idx="13">
                  <c:v>-17.306823598237557</c:v>
                </c:pt>
                <c:pt idx="14">
                  <c:v>-17.056823598237557</c:v>
                </c:pt>
                <c:pt idx="15">
                  <c:v>-16.806823598237557</c:v>
                </c:pt>
                <c:pt idx="16">
                  <c:v>-16.306823598237557</c:v>
                </c:pt>
                <c:pt idx="17">
                  <c:v>-16.056823598237557</c:v>
                </c:pt>
                <c:pt idx="18">
                  <c:v>-15.806823598237557</c:v>
                </c:pt>
                <c:pt idx="19">
                  <c:v>-15.556823598237557</c:v>
                </c:pt>
                <c:pt idx="20">
                  <c:v>-15.306823598237557</c:v>
                </c:pt>
              </c:numCache>
            </c:numRef>
          </c:yVal>
        </c:ser>
        <c:axId val="181737344"/>
        <c:axId val="181738880"/>
      </c:scatterChart>
      <c:valAx>
        <c:axId val="181737344"/>
        <c:scaling>
          <c:orientation val="minMax"/>
        </c:scaling>
        <c:axPos val="b"/>
        <c:numFmt formatCode="0.000" sourceLinked="1"/>
        <c:tickLblPos val="nextTo"/>
        <c:crossAx val="181738880"/>
        <c:crosses val="autoZero"/>
        <c:crossBetween val="midCat"/>
      </c:valAx>
      <c:valAx>
        <c:axId val="181738880"/>
        <c:scaling>
          <c:orientation val="minMax"/>
        </c:scaling>
        <c:axPos val="l"/>
        <c:majorGridlines/>
        <c:numFmt formatCode="0.000" sourceLinked="1"/>
        <c:tickLblPos val="nextTo"/>
        <c:crossAx val="181737344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Setup!$H$31:$H$51</c:f>
              <c:numCache>
                <c:formatCode>0.000</c:formatCode>
                <c:ptCount val="21"/>
                <c:pt idx="0">
                  <c:v>-78.126639439856305</c:v>
                </c:pt>
                <c:pt idx="1">
                  <c:v>-77.626639439856305</c:v>
                </c:pt>
                <c:pt idx="2">
                  <c:v>-77.126639439856305</c:v>
                </c:pt>
                <c:pt idx="3">
                  <c:v>-76.626639439856305</c:v>
                </c:pt>
                <c:pt idx="4">
                  <c:v>-76.126639439856305</c:v>
                </c:pt>
                <c:pt idx="5">
                  <c:v>-75.776639439856311</c:v>
                </c:pt>
                <c:pt idx="6">
                  <c:v>-78.126639439856305</c:v>
                </c:pt>
                <c:pt idx="7">
                  <c:v>-77.626639439856305</c:v>
                </c:pt>
                <c:pt idx="8">
                  <c:v>-77.126639439856305</c:v>
                </c:pt>
                <c:pt idx="9">
                  <c:v>-76.626639439856305</c:v>
                </c:pt>
                <c:pt idx="10">
                  <c:v>-76.126639439856305</c:v>
                </c:pt>
                <c:pt idx="11">
                  <c:v>-75.776639439856311</c:v>
                </c:pt>
                <c:pt idx="12">
                  <c:v>-78.126639439856305</c:v>
                </c:pt>
                <c:pt idx="13">
                  <c:v>-78.126639439856305</c:v>
                </c:pt>
                <c:pt idx="14">
                  <c:v>-78.126639439856305</c:v>
                </c:pt>
                <c:pt idx="15">
                  <c:v>-78.126639439856305</c:v>
                </c:pt>
                <c:pt idx="16">
                  <c:v>-78.126639439856305</c:v>
                </c:pt>
                <c:pt idx="17">
                  <c:v>-78.126639439856305</c:v>
                </c:pt>
                <c:pt idx="18">
                  <c:v>-78.126639439856305</c:v>
                </c:pt>
                <c:pt idx="19">
                  <c:v>-78.126639439856305</c:v>
                </c:pt>
                <c:pt idx="20">
                  <c:v>-78.126639439856305</c:v>
                </c:pt>
              </c:numCache>
            </c:numRef>
          </c:xVal>
          <c:yVal>
            <c:numRef>
              <c:f>Setup!$I$31:$I$51</c:f>
              <c:numCache>
                <c:formatCode>0.000</c:formatCode>
                <c:ptCount val="21"/>
                <c:pt idx="0">
                  <c:v>-18.156853521547497</c:v>
                </c:pt>
                <c:pt idx="1">
                  <c:v>-18.150555135437735</c:v>
                </c:pt>
                <c:pt idx="2">
                  <c:v>-18.144256749327972</c:v>
                </c:pt>
                <c:pt idx="3">
                  <c:v>-18.13795836321821</c:v>
                </c:pt>
                <c:pt idx="4">
                  <c:v>-18.131659977108448</c:v>
                </c:pt>
                <c:pt idx="5">
                  <c:v>-18.127251106831615</c:v>
                </c:pt>
                <c:pt idx="6">
                  <c:v>-16.806853521547495</c:v>
                </c:pt>
                <c:pt idx="7">
                  <c:v>-16.800555135437733</c:v>
                </c:pt>
                <c:pt idx="8">
                  <c:v>-16.794256749327971</c:v>
                </c:pt>
                <c:pt idx="9">
                  <c:v>-16.787958363218209</c:v>
                </c:pt>
                <c:pt idx="10">
                  <c:v>-16.781659977108447</c:v>
                </c:pt>
                <c:pt idx="11">
                  <c:v>-16.777251106831613</c:v>
                </c:pt>
                <c:pt idx="12">
                  <c:v>-17.806853521547495</c:v>
                </c:pt>
                <c:pt idx="13">
                  <c:v>-17.556853521547495</c:v>
                </c:pt>
                <c:pt idx="14">
                  <c:v>-17.306853521547495</c:v>
                </c:pt>
                <c:pt idx="15">
                  <c:v>-17.056853521547495</c:v>
                </c:pt>
                <c:pt idx="16">
                  <c:v>-16.556853521547495</c:v>
                </c:pt>
                <c:pt idx="17">
                  <c:v>-16.306853521547495</c:v>
                </c:pt>
                <c:pt idx="18">
                  <c:v>-16.056853521547495</c:v>
                </c:pt>
                <c:pt idx="19">
                  <c:v>-15.806853521547495</c:v>
                </c:pt>
                <c:pt idx="20">
                  <c:v>-15.556853521547495</c:v>
                </c:pt>
              </c:numCache>
            </c:numRef>
          </c:yVal>
        </c:ser>
        <c:axId val="122386688"/>
        <c:axId val="122384768"/>
      </c:scatterChart>
      <c:valAx>
        <c:axId val="122386688"/>
        <c:scaling>
          <c:orientation val="minMax"/>
        </c:scaling>
        <c:axPos val="b"/>
        <c:numFmt formatCode="0.000" sourceLinked="1"/>
        <c:tickLblPos val="nextTo"/>
        <c:crossAx val="122384768"/>
        <c:crosses val="autoZero"/>
        <c:crossBetween val="midCat"/>
      </c:valAx>
      <c:valAx>
        <c:axId val="122384768"/>
        <c:scaling>
          <c:orientation val="minMax"/>
        </c:scaling>
        <c:axPos val="l"/>
        <c:majorGridlines/>
        <c:numFmt formatCode="0.000" sourceLinked="1"/>
        <c:tickLblPos val="nextTo"/>
        <c:crossAx val="1223866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371475</xdr:colOff>
      <xdr:row>18</xdr:row>
      <xdr:rowOff>152400</xdr:rowOff>
    </xdr:from>
    <xdr:to>
      <xdr:col>15</xdr:col>
      <xdr:colOff>66675</xdr:colOff>
      <xdr:row>33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371475</xdr:colOff>
      <xdr:row>68</xdr:row>
      <xdr:rowOff>152400</xdr:rowOff>
    </xdr:from>
    <xdr:to>
      <xdr:col>15</xdr:col>
      <xdr:colOff>66675</xdr:colOff>
      <xdr:row>83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371475</xdr:colOff>
      <xdr:row>118</xdr:row>
      <xdr:rowOff>152400</xdr:rowOff>
    </xdr:from>
    <xdr:to>
      <xdr:col>15</xdr:col>
      <xdr:colOff>66675</xdr:colOff>
      <xdr:row>133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371475</xdr:colOff>
      <xdr:row>168</xdr:row>
      <xdr:rowOff>152400</xdr:rowOff>
    </xdr:from>
    <xdr:to>
      <xdr:col>15</xdr:col>
      <xdr:colOff>66675</xdr:colOff>
      <xdr:row>183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485775</xdr:colOff>
      <xdr:row>6</xdr:row>
      <xdr:rowOff>142875</xdr:rowOff>
    </xdr:from>
    <xdr:to>
      <xdr:col>21</xdr:col>
      <xdr:colOff>180975</xdr:colOff>
      <xdr:row>21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333375</xdr:colOff>
      <xdr:row>32</xdr:row>
      <xdr:rowOff>57150</xdr:rowOff>
    </xdr:from>
    <xdr:to>
      <xdr:col>21</xdr:col>
      <xdr:colOff>28575</xdr:colOff>
      <xdr:row>46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980060%20-%20Y%20Wall%20scans%20-%20d0%20references%20-%20Weld%20H1%20-%20Transverse%20orien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Trans"/>
    </defined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60"/>
      <sheetName val="Setup"/>
    </sheetNames>
    <sheetDataSet>
      <sheetData sheetId="0"/>
      <sheetData sheetId="1"/>
      <sheetData sheetId="2"/>
      <sheetData sheetId="3">
        <row r="6">
          <cell r="I6">
            <v>-78.260245829022168</v>
          </cell>
          <cell r="J6">
            <v>-17.909613548657813</v>
          </cell>
        </row>
        <row r="7">
          <cell r="I7">
            <v>-77.760245829022168</v>
          </cell>
          <cell r="J7">
            <v>-17.909613548657813</v>
          </cell>
        </row>
        <row r="8">
          <cell r="I8">
            <v>-77.260245829022168</v>
          </cell>
          <cell r="J8">
            <v>-17.909613548657813</v>
          </cell>
        </row>
        <row r="9">
          <cell r="I9">
            <v>-76.760245829022168</v>
          </cell>
          <cell r="J9">
            <v>-17.909613548657813</v>
          </cell>
        </row>
        <row r="10">
          <cell r="I10">
            <v>-76.260245829022168</v>
          </cell>
          <cell r="J10">
            <v>-17.909613548657813</v>
          </cell>
        </row>
        <row r="11">
          <cell r="I11">
            <v>-75.910245829022173</v>
          </cell>
          <cell r="J11">
            <v>-17.909613548657813</v>
          </cell>
        </row>
        <row r="12">
          <cell r="I12">
            <v>-78.260245829022168</v>
          </cell>
          <cell r="J12">
            <v>-16.559613548657811</v>
          </cell>
        </row>
        <row r="13">
          <cell r="I13">
            <v>-77.760245829022168</v>
          </cell>
          <cell r="J13">
            <v>-16.559613548657811</v>
          </cell>
        </row>
        <row r="14">
          <cell r="I14">
            <v>-77.260245829022168</v>
          </cell>
          <cell r="J14">
            <v>-16.559613548657811</v>
          </cell>
        </row>
        <row r="15">
          <cell r="I15">
            <v>-76.760245829022168</v>
          </cell>
          <cell r="J15">
            <v>-16.559613548657811</v>
          </cell>
        </row>
        <row r="16">
          <cell r="I16">
            <v>-76.260245829022168</v>
          </cell>
          <cell r="J16">
            <v>-16.559613548657811</v>
          </cell>
        </row>
        <row r="17">
          <cell r="I17">
            <v>-75.910245829022173</v>
          </cell>
          <cell r="J17">
            <v>-16.559613548657811</v>
          </cell>
        </row>
        <row r="18">
          <cell r="I18">
            <v>-78.260245829022168</v>
          </cell>
          <cell r="J18">
            <v>-17.559613548657811</v>
          </cell>
        </row>
        <row r="19">
          <cell r="I19">
            <v>-78.260245829022168</v>
          </cell>
          <cell r="J19">
            <v>-17.309613548657811</v>
          </cell>
        </row>
        <row r="20">
          <cell r="I20">
            <v>-78.260245829022168</v>
          </cell>
          <cell r="J20">
            <v>-17.059613548657811</v>
          </cell>
        </row>
        <row r="21">
          <cell r="I21">
            <v>-78.260245829022168</v>
          </cell>
          <cell r="J21">
            <v>-16.809613548657811</v>
          </cell>
        </row>
        <row r="22">
          <cell r="I22">
            <v>-78.260245829022168</v>
          </cell>
          <cell r="J22">
            <v>-16.309613548657811</v>
          </cell>
        </row>
        <row r="23">
          <cell r="I23">
            <v>-78.260245829022168</v>
          </cell>
          <cell r="J23">
            <v>-16.059613548657811</v>
          </cell>
        </row>
        <row r="24">
          <cell r="I24">
            <v>-78.260245829022168</v>
          </cell>
          <cell r="J24">
            <v>-15.809613548657811</v>
          </cell>
        </row>
        <row r="25">
          <cell r="I25">
            <v>-78.260245829022168</v>
          </cell>
          <cell r="J25">
            <v>-15.559613548657811</v>
          </cell>
        </row>
        <row r="26">
          <cell r="I26">
            <v>-78.260245829022168</v>
          </cell>
          <cell r="J26">
            <v>-15.309613548657811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sheetData>
    <row r="1" spans="1:15">
      <c r="A1" t="s">
        <v>49</v>
      </c>
      <c r="B1">
        <v>980061</v>
      </c>
      <c r="E1" t="s">
        <v>17</v>
      </c>
      <c r="F1" t="s">
        <v>18</v>
      </c>
      <c r="G1" t="s">
        <v>19</v>
      </c>
      <c r="H1" t="s">
        <v>20</v>
      </c>
      <c r="I1" t="s">
        <v>21</v>
      </c>
      <c r="J1" t="s">
        <v>22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</row>
    <row r="2" spans="1:15">
      <c r="A2" t="s">
        <v>60</v>
      </c>
      <c r="B2">
        <v>4</v>
      </c>
      <c r="E2">
        <v>1</v>
      </c>
      <c r="F2">
        <v>5</v>
      </c>
      <c r="G2">
        <v>15</v>
      </c>
      <c r="H2">
        <v>18</v>
      </c>
      <c r="I2">
        <v>50</v>
      </c>
      <c r="J2">
        <v>2</v>
      </c>
      <c r="K2">
        <v>5</v>
      </c>
      <c r="L2">
        <v>4</v>
      </c>
      <c r="M2">
        <v>3</v>
      </c>
      <c r="N2" t="s">
        <v>36</v>
      </c>
      <c r="O2">
        <v>11</v>
      </c>
    </row>
    <row r="3" spans="1:15">
      <c r="A3" t="s">
        <v>50</v>
      </c>
      <c r="B3" t="s">
        <v>51</v>
      </c>
      <c r="E3">
        <v>2</v>
      </c>
      <c r="F3">
        <v>55</v>
      </c>
      <c r="G3">
        <v>65</v>
      </c>
      <c r="H3">
        <v>68</v>
      </c>
      <c r="I3">
        <v>100</v>
      </c>
      <c r="J3">
        <v>2</v>
      </c>
      <c r="K3">
        <v>5</v>
      </c>
      <c r="L3">
        <v>4</v>
      </c>
      <c r="M3">
        <v>3</v>
      </c>
      <c r="N3" t="s">
        <v>36</v>
      </c>
      <c r="O3">
        <v>11</v>
      </c>
    </row>
    <row r="4" spans="1:15">
      <c r="A4" t="s">
        <v>58</v>
      </c>
      <c r="B4">
        <v>200</v>
      </c>
      <c r="E4">
        <v>3</v>
      </c>
      <c r="F4">
        <v>105</v>
      </c>
      <c r="G4">
        <v>115</v>
      </c>
      <c r="H4">
        <v>118</v>
      </c>
      <c r="I4">
        <v>150</v>
      </c>
      <c r="J4">
        <v>2</v>
      </c>
      <c r="K4">
        <v>5</v>
      </c>
      <c r="L4">
        <v>4</v>
      </c>
      <c r="M4">
        <v>3</v>
      </c>
      <c r="N4" t="s">
        <v>36</v>
      </c>
      <c r="O4">
        <v>11</v>
      </c>
    </row>
    <row r="5" spans="1:15">
      <c r="A5" t="s">
        <v>52</v>
      </c>
      <c r="B5">
        <v>19</v>
      </c>
      <c r="E5">
        <v>4</v>
      </c>
      <c r="F5">
        <v>155</v>
      </c>
      <c r="G5">
        <v>165</v>
      </c>
      <c r="H5">
        <v>168</v>
      </c>
      <c r="I5">
        <v>200</v>
      </c>
      <c r="J5">
        <v>2</v>
      </c>
      <c r="K5">
        <v>5</v>
      </c>
      <c r="L5">
        <v>4</v>
      </c>
      <c r="M5">
        <v>3</v>
      </c>
      <c r="N5" t="s">
        <v>36</v>
      </c>
      <c r="O5">
        <v>11</v>
      </c>
    </row>
    <row r="6" spans="1:15">
      <c r="A6" t="s">
        <v>53</v>
      </c>
      <c r="B6">
        <v>5</v>
      </c>
    </row>
    <row r="7" spans="1:15">
      <c r="A7" t="s">
        <v>54</v>
      </c>
      <c r="B7">
        <v>13</v>
      </c>
    </row>
    <row r="8" spans="1:15">
      <c r="A8" t="s">
        <v>55</v>
      </c>
      <c r="B8">
        <v>0</v>
      </c>
    </row>
    <row r="9" spans="1:15">
      <c r="A9" t="s">
        <v>56</v>
      </c>
      <c r="B9" t="s">
        <v>57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5"/>
  <sheetViews>
    <sheetView workbookViewId="0"/>
  </sheetViews>
  <sheetFormatPr defaultRowHeight="15"/>
  <sheetData>
    <row r="1" spans="1:19" s="1" customFormat="1">
      <c r="A1" s="1" t="s">
        <v>17</v>
      </c>
      <c r="B1" s="1" t="s">
        <v>28</v>
      </c>
      <c r="C1" s="1" t="s">
        <v>29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22</v>
      </c>
      <c r="I1" s="1" t="s">
        <v>34</v>
      </c>
      <c r="J1" s="1" t="s">
        <v>35</v>
      </c>
      <c r="K1" s="1" t="s">
        <v>36</v>
      </c>
      <c r="L1" s="1" t="s">
        <v>37</v>
      </c>
      <c r="M1" s="1" t="s">
        <v>38</v>
      </c>
      <c r="N1" s="1" t="s">
        <v>39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</row>
    <row r="2" spans="1:19">
      <c r="A2">
        <v>1</v>
      </c>
      <c r="B2">
        <v>2</v>
      </c>
      <c r="C2">
        <v>980061</v>
      </c>
      <c r="D2" s="2">
        <v>41653.794089120369</v>
      </c>
      <c r="E2">
        <v>71.88</v>
      </c>
      <c r="F2">
        <v>35.94</v>
      </c>
      <c r="G2">
        <v>-135</v>
      </c>
      <c r="H2">
        <v>-90.2</v>
      </c>
      <c r="I2">
        <f xml:space="preserve">  12.5</f>
        <v>12.5</v>
      </c>
      <c r="J2">
        <v>-78.144000000000005</v>
      </c>
      <c r="K2">
        <v>-17.195</v>
      </c>
      <c r="L2">
        <v>52.805</v>
      </c>
      <c r="M2">
        <f xml:space="preserve">   0</f>
        <v>0</v>
      </c>
      <c r="N2" t="s">
        <v>40</v>
      </c>
      <c r="O2">
        <v>33</v>
      </c>
      <c r="P2">
        <v>7000</v>
      </c>
      <c r="Q2">
        <v>37</v>
      </c>
      <c r="R2">
        <v>83</v>
      </c>
      <c r="S2">
        <v>25</v>
      </c>
    </row>
    <row r="3" spans="1:19">
      <c r="A3">
        <v>2</v>
      </c>
      <c r="B3">
        <v>13</v>
      </c>
      <c r="C3">
        <v>980061</v>
      </c>
      <c r="D3" s="2">
        <v>41653.809636921294</v>
      </c>
      <c r="E3">
        <v>71.88</v>
      </c>
      <c r="F3">
        <v>35.94</v>
      </c>
      <c r="G3">
        <v>-135</v>
      </c>
      <c r="H3">
        <v>-90.2</v>
      </c>
      <c r="I3">
        <f xml:space="preserve">  12.5</f>
        <v>12.5</v>
      </c>
      <c r="J3">
        <v>-75.793999999999997</v>
      </c>
      <c r="K3">
        <v>-17.195</v>
      </c>
      <c r="L3">
        <v>52.805</v>
      </c>
      <c r="M3">
        <f xml:space="preserve">   0</f>
        <v>0</v>
      </c>
      <c r="N3" t="s">
        <v>40</v>
      </c>
      <c r="O3">
        <v>33</v>
      </c>
      <c r="P3">
        <v>7000</v>
      </c>
      <c r="Q3">
        <v>37</v>
      </c>
      <c r="R3">
        <v>142</v>
      </c>
      <c r="S3">
        <v>26</v>
      </c>
    </row>
    <row r="4" spans="1:19">
      <c r="A4">
        <v>3</v>
      </c>
      <c r="B4">
        <v>6</v>
      </c>
      <c r="C4">
        <v>980061</v>
      </c>
      <c r="D4" s="2">
        <v>41653.825023032405</v>
      </c>
      <c r="E4">
        <v>71.88</v>
      </c>
      <c r="F4">
        <v>35.94</v>
      </c>
      <c r="G4">
        <v>-135</v>
      </c>
      <c r="H4">
        <v>-90.2</v>
      </c>
      <c r="I4">
        <f xml:space="preserve">  12.5</f>
        <v>12.5</v>
      </c>
      <c r="J4">
        <v>-78.126999999999995</v>
      </c>
      <c r="K4">
        <v>-17.170000000000002</v>
      </c>
      <c r="L4">
        <v>12.615</v>
      </c>
      <c r="M4">
        <f xml:space="preserve">   0</f>
        <v>0</v>
      </c>
      <c r="N4" t="s">
        <v>40</v>
      </c>
      <c r="O4">
        <v>33</v>
      </c>
      <c r="P4">
        <v>21000</v>
      </c>
      <c r="Q4">
        <v>112</v>
      </c>
      <c r="R4">
        <v>323</v>
      </c>
      <c r="S4">
        <v>96</v>
      </c>
    </row>
    <row r="5" spans="1:19">
      <c r="A5">
        <v>4</v>
      </c>
      <c r="B5">
        <v>17</v>
      </c>
      <c r="C5">
        <v>980061</v>
      </c>
      <c r="D5" s="2">
        <v>41653.86877523148</v>
      </c>
      <c r="E5">
        <v>71.88</v>
      </c>
      <c r="F5">
        <v>35.94</v>
      </c>
      <c r="G5">
        <v>-135</v>
      </c>
      <c r="H5">
        <v>-90.2</v>
      </c>
      <c r="I5">
        <f xml:space="preserve">  12.5</f>
        <v>12.5</v>
      </c>
      <c r="J5">
        <v>-75.777000000000001</v>
      </c>
      <c r="K5">
        <v>-17.170000000000002</v>
      </c>
      <c r="L5">
        <v>12.615</v>
      </c>
      <c r="M5">
        <f xml:space="preserve">   0</f>
        <v>0</v>
      </c>
      <c r="N5" t="s">
        <v>40</v>
      </c>
      <c r="O5">
        <v>33</v>
      </c>
      <c r="P5">
        <v>21000</v>
      </c>
      <c r="Q5">
        <v>111</v>
      </c>
      <c r="R5">
        <v>324</v>
      </c>
      <c r="S5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00"/>
  <sheetViews>
    <sheetView topLeftCell="A136" zoomScale="70" zoomScaleNormal="70" workbookViewId="0">
      <selection activeCell="H168" sqref="H168"/>
    </sheetView>
  </sheetViews>
  <sheetFormatPr defaultRowHeight="15"/>
  <sheetData>
    <row r="1" spans="1:12">
      <c r="A1" t="s">
        <v>59</v>
      </c>
      <c r="B1">
        <v>3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  <c r="G14" t="s">
        <v>61</v>
      </c>
      <c r="H14" t="s">
        <v>62</v>
      </c>
      <c r="I14" t="s">
        <v>63</v>
      </c>
      <c r="J14" t="s">
        <v>64</v>
      </c>
      <c r="L14" t="s">
        <v>22</v>
      </c>
    </row>
    <row r="15" spans="1:12">
      <c r="A15" t="s">
        <v>11</v>
      </c>
      <c r="G15">
        <v>37.939871789868398</v>
      </c>
      <c r="H15">
        <v>-18.056823598237557</v>
      </c>
      <c r="I15">
        <v>0.37770060483286011</v>
      </c>
      <c r="J15">
        <v>34.488169284149535</v>
      </c>
      <c r="L15">
        <v>90</v>
      </c>
    </row>
    <row r="16" spans="1:12">
      <c r="A16" t="s">
        <v>0</v>
      </c>
    </row>
    <row r="17" spans="1:8">
      <c r="A17" t="s">
        <v>43</v>
      </c>
      <c r="B17" t="s">
        <v>36</v>
      </c>
      <c r="C17" t="s">
        <v>25</v>
      </c>
      <c r="D17" t="s">
        <v>42</v>
      </c>
      <c r="E17" t="s">
        <v>41</v>
      </c>
      <c r="F17" t="s">
        <v>65</v>
      </c>
      <c r="G17" t="s">
        <v>66</v>
      </c>
      <c r="H17" t="s">
        <v>67</v>
      </c>
    </row>
    <row r="18" spans="1:8">
      <c r="A18">
        <v>1</v>
      </c>
      <c r="B18">
        <v>-17.195</v>
      </c>
      <c r="C18">
        <v>37</v>
      </c>
      <c r="D18">
        <v>7000</v>
      </c>
      <c r="E18">
        <v>69</v>
      </c>
      <c r="F18">
        <f>[1]!wallScanTrans(B18,G15,H15,I15,L15)+J15</f>
        <v>72.428041074017926</v>
      </c>
      <c r="G18">
        <f>(F18-E18)^2/E18</f>
        <v>0.17031109572686925</v>
      </c>
      <c r="H18">
        <f>SUM(G18:G50)/(COUNT(G18:G50)-4)</f>
        <v>0.62392660501371611</v>
      </c>
    </row>
    <row r="19" spans="1:8">
      <c r="A19">
        <v>2</v>
      </c>
      <c r="B19">
        <v>-17.265000000000001</v>
      </c>
      <c r="C19">
        <v>37</v>
      </c>
      <c r="D19">
        <v>7000</v>
      </c>
      <c r="E19">
        <v>66</v>
      </c>
      <c r="F19">
        <f>[1]!wallScanTrans(B19,G15,H15,I15,L15)+J15</f>
        <v>72.428041074017926</v>
      </c>
      <c r="G19">
        <f t="shared" ref="G19:G50" si="0">(F19-E19)^2/E19</f>
        <v>0.62605624317062925</v>
      </c>
    </row>
    <row r="20" spans="1:8">
      <c r="A20">
        <v>3</v>
      </c>
      <c r="B20">
        <v>-17.329999999999998</v>
      </c>
      <c r="C20">
        <v>36</v>
      </c>
      <c r="D20">
        <v>7000</v>
      </c>
      <c r="E20">
        <v>74</v>
      </c>
      <c r="F20">
        <f>[1]!wallScanTrans(B20,G15,H15,I15,L15)+J15</f>
        <v>72.428041074017926</v>
      </c>
      <c r="G20">
        <f t="shared" si="0"/>
        <v>3.3392633310469114E-2</v>
      </c>
    </row>
    <row r="21" spans="1:8">
      <c r="A21">
        <v>4</v>
      </c>
      <c r="B21">
        <v>-17.395</v>
      </c>
      <c r="C21">
        <v>37</v>
      </c>
      <c r="D21">
        <v>7000</v>
      </c>
      <c r="E21">
        <v>72</v>
      </c>
      <c r="F21">
        <f>[1]!wallScanTrans(B21,G15,H15,I15,L15)+J15</f>
        <v>72.428041074017926</v>
      </c>
      <c r="G21">
        <f t="shared" si="0"/>
        <v>2.5447105700891655E-3</v>
      </c>
    </row>
    <row r="22" spans="1:8">
      <c r="A22">
        <v>5</v>
      </c>
      <c r="B22">
        <v>-17.465</v>
      </c>
      <c r="C22">
        <v>36</v>
      </c>
      <c r="D22">
        <v>7000</v>
      </c>
      <c r="E22">
        <v>72</v>
      </c>
      <c r="F22">
        <f>[1]!wallScanTrans(B22,G15,H15,I15,L15)+J15</f>
        <v>72.428041074017926</v>
      </c>
      <c r="G22">
        <f t="shared" si="0"/>
        <v>2.5447105700891655E-3</v>
      </c>
    </row>
    <row r="23" spans="1:8">
      <c r="A23">
        <v>6</v>
      </c>
      <c r="B23">
        <v>-17.535</v>
      </c>
      <c r="C23">
        <v>38</v>
      </c>
      <c r="D23">
        <v>7000</v>
      </c>
      <c r="E23">
        <v>68</v>
      </c>
      <c r="F23">
        <f>[1]!wallScanTrans(B23,G15,H15,I15,L15)+J15</f>
        <v>72.428041074017926</v>
      </c>
      <c r="G23">
        <f t="shared" si="0"/>
        <v>0.28834629048808574</v>
      </c>
    </row>
    <row r="24" spans="1:8">
      <c r="A24">
        <v>7</v>
      </c>
      <c r="B24">
        <v>-17.59</v>
      </c>
      <c r="C24">
        <v>37</v>
      </c>
      <c r="D24">
        <v>7000</v>
      </c>
      <c r="E24">
        <v>83</v>
      </c>
      <c r="F24">
        <f>[1]!wallScanTrans(B24,G15,H15,I15,L15)+J15</f>
        <v>72.428041074017926</v>
      </c>
      <c r="G24">
        <f t="shared" si="0"/>
        <v>1.3465821148512294</v>
      </c>
    </row>
    <row r="25" spans="1:8">
      <c r="A25">
        <v>8</v>
      </c>
      <c r="B25">
        <v>-17.66</v>
      </c>
      <c r="C25">
        <v>37</v>
      </c>
      <c r="D25">
        <v>7000</v>
      </c>
      <c r="E25">
        <v>73</v>
      </c>
      <c r="F25">
        <f>[1]!wallScanTrans(B25,G15,H15,I15,L15)+J15</f>
        <v>72.428041074017926</v>
      </c>
      <c r="G25">
        <f t="shared" si="0"/>
        <v>4.4813289453502353E-3</v>
      </c>
    </row>
    <row r="26" spans="1:8">
      <c r="A26">
        <v>9</v>
      </c>
      <c r="B26">
        <v>-17.725000000000001</v>
      </c>
      <c r="C26">
        <v>36</v>
      </c>
      <c r="D26">
        <v>7000</v>
      </c>
      <c r="E26">
        <v>71</v>
      </c>
      <c r="F26">
        <f>[1]!wallScanTrans(B26,G15,H15,I15,L15)+J15</f>
        <v>72.428041074017926</v>
      </c>
      <c r="G26">
        <f t="shared" si="0"/>
        <v>2.8722553649046096E-2</v>
      </c>
    </row>
    <row r="27" spans="1:8">
      <c r="A27">
        <v>10</v>
      </c>
      <c r="B27">
        <v>-17.785</v>
      </c>
      <c r="C27">
        <v>36</v>
      </c>
      <c r="D27">
        <v>7000</v>
      </c>
      <c r="E27">
        <v>71</v>
      </c>
      <c r="F27">
        <f>[1]!wallScanTrans(B27,G15,H15,I15,L15)+J15</f>
        <v>72.428041074017926</v>
      </c>
      <c r="G27">
        <f t="shared" si="0"/>
        <v>2.8722553649046096E-2</v>
      </c>
    </row>
    <row r="28" spans="1:8">
      <c r="A28">
        <v>11</v>
      </c>
      <c r="B28">
        <v>-17.850000000000001</v>
      </c>
      <c r="C28">
        <v>37</v>
      </c>
      <c r="D28">
        <v>7000</v>
      </c>
      <c r="E28">
        <v>80</v>
      </c>
      <c r="F28">
        <f>[1]!wallScanTrans(B28,G15,H15,I15,L15)+J15</f>
        <v>71.462590838837286</v>
      </c>
      <c r="G28">
        <f t="shared" si="0"/>
        <v>0.91109193981381298</v>
      </c>
    </row>
    <row r="29" spans="1:8">
      <c r="A29">
        <v>12</v>
      </c>
      <c r="B29">
        <v>-17.914999999999999</v>
      </c>
      <c r="C29">
        <v>38</v>
      </c>
      <c r="D29">
        <v>7000</v>
      </c>
      <c r="E29">
        <v>73</v>
      </c>
      <c r="F29">
        <f>[1]!wallScanTrans(B29,G15,H15,I15,L15)+J15</f>
        <v>68.255858320893367</v>
      </c>
      <c r="G29">
        <f t="shared" si="0"/>
        <v>0.30831342837584524</v>
      </c>
    </row>
    <row r="30" spans="1:8">
      <c r="A30">
        <v>13</v>
      </c>
      <c r="B30">
        <v>-17.995000000000001</v>
      </c>
      <c r="C30">
        <v>36</v>
      </c>
      <c r="D30">
        <v>7000</v>
      </c>
      <c r="E30">
        <v>59</v>
      </c>
      <c r="F30">
        <f>[1]!wallScanTrans(B30,G15,H15,I15,L15)+J15</f>
        <v>61.224087027734299</v>
      </c>
      <c r="G30">
        <f t="shared" si="0"/>
        <v>8.3840052659932024E-2</v>
      </c>
    </row>
    <row r="31" spans="1:8">
      <c r="A31">
        <v>14</v>
      </c>
      <c r="B31">
        <v>-18.055</v>
      </c>
      <c r="C31">
        <v>37</v>
      </c>
      <c r="D31">
        <v>7000</v>
      </c>
      <c r="E31">
        <v>50</v>
      </c>
      <c r="F31">
        <f>[1]!wallScanTrans(B31,G15,H15,I15,L15)+J15</f>
        <v>53.716275966344867</v>
      </c>
      <c r="G31">
        <f t="shared" si="0"/>
        <v>0.27621414116064946</v>
      </c>
    </row>
    <row r="32" spans="1:8">
      <c r="A32">
        <v>15</v>
      </c>
      <c r="B32">
        <v>-18.12</v>
      </c>
      <c r="C32">
        <v>37</v>
      </c>
      <c r="D32">
        <v>7000</v>
      </c>
      <c r="E32">
        <v>44</v>
      </c>
      <c r="F32">
        <f>[1]!wallScanTrans(B32,G15,H15,I15,L15)+J15</f>
        <v>45.544920196496996</v>
      </c>
      <c r="G32">
        <f t="shared" si="0"/>
        <v>5.4244963944189005E-2</v>
      </c>
    </row>
    <row r="33" spans="1:7">
      <c r="A33">
        <v>16</v>
      </c>
      <c r="B33">
        <v>-18.184999999999999</v>
      </c>
      <c r="C33">
        <v>37</v>
      </c>
      <c r="D33">
        <v>7000</v>
      </c>
      <c r="E33">
        <v>46</v>
      </c>
      <c r="F33">
        <f>[1]!wallScanTrans(B33,G15,H15,I15,L15)+J15</f>
        <v>39.619075676928475</v>
      </c>
      <c r="G33">
        <f t="shared" si="0"/>
        <v>0.88513467862534356</v>
      </c>
    </row>
    <row r="34" spans="1:7">
      <c r="A34">
        <v>17</v>
      </c>
      <c r="B34">
        <v>-18.25</v>
      </c>
      <c r="C34">
        <v>37</v>
      </c>
      <c r="D34">
        <v>7000</v>
      </c>
      <c r="E34">
        <v>38</v>
      </c>
      <c r="F34">
        <f>[1]!wallScanTrans(B34,G15,H15,I15,L15)+J15</f>
        <v>35.940511264305776</v>
      </c>
      <c r="G34">
        <f t="shared" si="0"/>
        <v>0.11161825927503664</v>
      </c>
    </row>
    <row r="35" spans="1:7">
      <c r="A35">
        <v>18</v>
      </c>
      <c r="B35">
        <v>-18.309999999999999</v>
      </c>
      <c r="C35">
        <v>37</v>
      </c>
      <c r="D35">
        <v>7000</v>
      </c>
      <c r="E35">
        <v>28</v>
      </c>
      <c r="F35">
        <f>[1]!wallScanTrans(B35,G15,H15,I15,L15)+J15</f>
        <v>34.539540658819348</v>
      </c>
      <c r="G35">
        <f t="shared" si="0"/>
        <v>1.5273425724411211</v>
      </c>
    </row>
    <row r="36" spans="1:7">
      <c r="A36">
        <v>19</v>
      </c>
      <c r="B36">
        <v>-18.375</v>
      </c>
      <c r="C36">
        <v>37</v>
      </c>
      <c r="D36">
        <v>7000</v>
      </c>
      <c r="E36">
        <v>35</v>
      </c>
      <c r="F36">
        <f>[1]!wallScanTrans(B36,G15,H15,I15,L15)+J15</f>
        <v>34.488169284149535</v>
      </c>
      <c r="G36">
        <f t="shared" si="0"/>
        <v>7.4848766196571248E-3</v>
      </c>
    </row>
    <row r="37" spans="1:7">
      <c r="A37">
        <v>20</v>
      </c>
      <c r="B37">
        <v>-18.440000000000001</v>
      </c>
      <c r="C37">
        <v>36</v>
      </c>
      <c r="D37">
        <v>7000</v>
      </c>
      <c r="E37">
        <v>43</v>
      </c>
      <c r="F37">
        <f>[1]!wallScanTrans(B37,G15,H15,I15,L15)+J15</f>
        <v>34.488169284149535</v>
      </c>
      <c r="G37">
        <f t="shared" si="0"/>
        <v>1.6849130729138473</v>
      </c>
    </row>
    <row r="38" spans="1:7">
      <c r="A38">
        <v>21</v>
      </c>
      <c r="B38">
        <v>-18.504999999999999</v>
      </c>
      <c r="C38">
        <v>37</v>
      </c>
      <c r="D38">
        <v>7000</v>
      </c>
      <c r="E38">
        <v>30</v>
      </c>
      <c r="F38">
        <f>[1]!wallScanTrans(B38,G15,H15,I15,L15)+J15</f>
        <v>34.488169284149535</v>
      </c>
      <c r="G38">
        <f t="shared" si="0"/>
        <v>0.67145545077277835</v>
      </c>
    </row>
    <row r="39" spans="1:7">
      <c r="A39">
        <v>22</v>
      </c>
      <c r="B39">
        <v>-18.57</v>
      </c>
      <c r="C39">
        <v>37</v>
      </c>
      <c r="D39">
        <v>7000</v>
      </c>
      <c r="E39">
        <v>39</v>
      </c>
      <c r="F39">
        <f>[1]!wallScanTrans(B39,G15,H15,I15,L15)+J15</f>
        <v>34.488169284149535</v>
      </c>
      <c r="G39">
        <f t="shared" si="0"/>
        <v>0.52196452329465948</v>
      </c>
    </row>
    <row r="40" spans="1:7">
      <c r="A40">
        <v>23</v>
      </c>
      <c r="B40">
        <v>-18.63</v>
      </c>
      <c r="C40">
        <v>37</v>
      </c>
      <c r="D40">
        <v>7000</v>
      </c>
      <c r="E40">
        <v>33</v>
      </c>
      <c r="F40">
        <f>[1]!wallScanTrans(B40,G15,H15,I15,L15)+J15</f>
        <v>34.488169284149535</v>
      </c>
      <c r="G40">
        <f t="shared" si="0"/>
        <v>6.7110539948064832E-2</v>
      </c>
    </row>
    <row r="41" spans="1:7">
      <c r="A41">
        <v>24</v>
      </c>
      <c r="B41">
        <v>-18.695</v>
      </c>
      <c r="C41">
        <v>37</v>
      </c>
      <c r="D41">
        <v>7000</v>
      </c>
      <c r="E41">
        <v>40</v>
      </c>
      <c r="F41">
        <f>[1]!wallScanTrans(B41,G15,H15,I15,L15)+J15</f>
        <v>34.488169284149535</v>
      </c>
      <c r="G41">
        <f t="shared" si="0"/>
        <v>0.75950694600481616</v>
      </c>
    </row>
    <row r="42" spans="1:7">
      <c r="A42">
        <v>25</v>
      </c>
      <c r="B42">
        <v>-18.765000000000001</v>
      </c>
      <c r="C42">
        <v>37</v>
      </c>
      <c r="D42">
        <v>7000</v>
      </c>
      <c r="E42">
        <v>39</v>
      </c>
      <c r="F42">
        <f>[1]!wallScanTrans(B42,G15,H15,I15,L15)+J15</f>
        <v>34.488169284149535</v>
      </c>
      <c r="G42">
        <f t="shared" si="0"/>
        <v>0.52196452329465948</v>
      </c>
    </row>
    <row r="43" spans="1:7">
      <c r="A43">
        <v>26</v>
      </c>
      <c r="B43">
        <v>-18.829999999999998</v>
      </c>
      <c r="C43">
        <v>37</v>
      </c>
      <c r="D43">
        <v>7000</v>
      </c>
      <c r="E43">
        <v>25</v>
      </c>
      <c r="F43">
        <f>[1]!wallScanTrans(B43,G15,H15,I15,L15)+J15</f>
        <v>34.488169284149535</v>
      </c>
      <c r="G43">
        <f t="shared" si="0"/>
        <v>3.601014254587148</v>
      </c>
    </row>
    <row r="44" spans="1:7">
      <c r="A44">
        <v>27</v>
      </c>
      <c r="B44">
        <v>-18.895</v>
      </c>
      <c r="C44">
        <v>36</v>
      </c>
      <c r="D44">
        <v>7000</v>
      </c>
      <c r="E44">
        <v>30</v>
      </c>
      <c r="F44">
        <f>[1]!wallScanTrans(B44,G15,H15,I15,L15)+J15</f>
        <v>34.488169284149535</v>
      </c>
      <c r="G44">
        <f t="shared" si="0"/>
        <v>0.67145545077277835</v>
      </c>
    </row>
    <row r="45" spans="1:7">
      <c r="A45">
        <v>28</v>
      </c>
      <c r="B45">
        <v>-18.96</v>
      </c>
      <c r="C45">
        <v>37</v>
      </c>
      <c r="D45">
        <v>7000</v>
      </c>
      <c r="E45">
        <v>36</v>
      </c>
      <c r="F45">
        <f>[1]!wallScanTrans(B45,G15,H15,I15,L15)+J15</f>
        <v>34.488169284149535</v>
      </c>
      <c r="G45">
        <f t="shared" si="0"/>
        <v>6.3489780927470249E-2</v>
      </c>
    </row>
    <row r="46" spans="1:7">
      <c r="A46">
        <v>29</v>
      </c>
      <c r="B46">
        <v>-19.02</v>
      </c>
      <c r="C46">
        <v>37</v>
      </c>
      <c r="D46">
        <v>7000</v>
      </c>
      <c r="E46">
        <v>45</v>
      </c>
      <c r="F46">
        <f>[1]!wallScanTrans(B46,G15,H15,I15,L15)+J15</f>
        <v>34.488169284149535</v>
      </c>
      <c r="G46">
        <f t="shared" si="0"/>
        <v>2.4555241110821622</v>
      </c>
    </row>
    <row r="47" spans="1:7">
      <c r="A47">
        <v>30</v>
      </c>
      <c r="B47">
        <v>-19.085000000000001</v>
      </c>
      <c r="C47">
        <v>36</v>
      </c>
      <c r="D47">
        <v>7000</v>
      </c>
      <c r="E47">
        <v>32</v>
      </c>
      <c r="F47">
        <f>[1]!wallScanTrans(B47,G15,H15,I15,L15)+J15</f>
        <v>34.488169284149535</v>
      </c>
      <c r="G47">
        <f t="shared" si="0"/>
        <v>0.1934683245807878</v>
      </c>
    </row>
    <row r="48" spans="1:7">
      <c r="A48">
        <v>31</v>
      </c>
      <c r="B48">
        <v>-19.155000000000001</v>
      </c>
      <c r="C48">
        <v>37</v>
      </c>
      <c r="D48">
        <v>7000</v>
      </c>
      <c r="E48">
        <v>34</v>
      </c>
      <c r="F48">
        <f>[1]!wallScanTrans(B48,G15,H15,I15,L15)+J15</f>
        <v>34.488169284149535</v>
      </c>
      <c r="G48">
        <f t="shared" si="0"/>
        <v>7.0090955878549868E-3</v>
      </c>
    </row>
    <row r="49" spans="1:12">
      <c r="A49">
        <v>32</v>
      </c>
      <c r="B49">
        <v>-19.22</v>
      </c>
      <c r="C49">
        <v>36</v>
      </c>
      <c r="D49">
        <v>7000</v>
      </c>
      <c r="E49">
        <v>37</v>
      </c>
      <c r="F49">
        <f>[1]!wallScanTrans(B49,G15,H15,I15,L15)+J15</f>
        <v>34.488169284149535</v>
      </c>
      <c r="G49">
        <f t="shared" si="0"/>
        <v>0.17052144716459078</v>
      </c>
    </row>
    <row r="50" spans="1:12">
      <c r="A50">
        <v>33</v>
      </c>
      <c r="B50">
        <v>-19.28</v>
      </c>
      <c r="C50">
        <v>37</v>
      </c>
      <c r="D50">
        <v>7000</v>
      </c>
      <c r="E50">
        <v>35</v>
      </c>
      <c r="F50">
        <f>[1]!wallScanTrans(B50,G15,H15,I15,L15)+J15</f>
        <v>34.488169284149535</v>
      </c>
      <c r="G50">
        <f t="shared" si="0"/>
        <v>7.4848766196571248E-3</v>
      </c>
    </row>
    <row r="51" spans="1:12">
      <c r="A51" t="s">
        <v>0</v>
      </c>
    </row>
    <row r="52" spans="1:12">
      <c r="A52" t="s">
        <v>0</v>
      </c>
    </row>
    <row r="53" spans="1:12">
      <c r="A53" t="s">
        <v>0</v>
      </c>
    </row>
    <row r="54" spans="1:12">
      <c r="A54" t="s">
        <v>0</v>
      </c>
    </row>
    <row r="55" spans="1:12">
      <c r="A55" t="s">
        <v>12</v>
      </c>
    </row>
    <row r="56" spans="1:12">
      <c r="A56" t="s">
        <v>2</v>
      </c>
    </row>
    <row r="57" spans="1:12">
      <c r="A57" t="s">
        <v>3</v>
      </c>
    </row>
    <row r="58" spans="1:12">
      <c r="A58" t="s">
        <v>4</v>
      </c>
    </row>
    <row r="59" spans="1:12">
      <c r="A59" t="s">
        <v>5</v>
      </c>
    </row>
    <row r="60" spans="1:12">
      <c r="A60" t="s">
        <v>6</v>
      </c>
    </row>
    <row r="61" spans="1:12">
      <c r="A61" t="s">
        <v>7</v>
      </c>
    </row>
    <row r="62" spans="1:12">
      <c r="A62" t="s">
        <v>13</v>
      </c>
    </row>
    <row r="63" spans="1:12">
      <c r="A63" t="s">
        <v>9</v>
      </c>
    </row>
    <row r="64" spans="1:12">
      <c r="A64" t="s">
        <v>10</v>
      </c>
      <c r="G64" t="s">
        <v>61</v>
      </c>
      <c r="H64" t="s">
        <v>62</v>
      </c>
      <c r="I64" t="s">
        <v>63</v>
      </c>
      <c r="J64" t="s">
        <v>64</v>
      </c>
      <c r="L64" t="s">
        <v>22</v>
      </c>
    </row>
    <row r="65" spans="1:12">
      <c r="A65" t="s">
        <v>11</v>
      </c>
      <c r="G65">
        <v>96.904583117714239</v>
      </c>
      <c r="H65">
        <v>-18.122981995289592</v>
      </c>
      <c r="I65">
        <v>0.37081399760850059</v>
      </c>
      <c r="J65">
        <v>35.621528679380091</v>
      </c>
      <c r="L65">
        <v>90</v>
      </c>
    </row>
    <row r="66" spans="1:12">
      <c r="A66" t="s">
        <v>0</v>
      </c>
    </row>
    <row r="67" spans="1:12">
      <c r="A67" t="s">
        <v>43</v>
      </c>
      <c r="B67" t="s">
        <v>36</v>
      </c>
      <c r="C67" t="s">
        <v>25</v>
      </c>
      <c r="D67" t="s">
        <v>42</v>
      </c>
      <c r="E67" t="s">
        <v>41</v>
      </c>
      <c r="F67" t="s">
        <v>65</v>
      </c>
      <c r="G67" t="s">
        <v>66</v>
      </c>
      <c r="H67" t="s">
        <v>67</v>
      </c>
    </row>
    <row r="68" spans="1:12">
      <c r="A68">
        <v>1</v>
      </c>
      <c r="B68">
        <v>-17.195</v>
      </c>
      <c r="C68">
        <v>37</v>
      </c>
      <c r="D68">
        <v>7000</v>
      </c>
      <c r="E68">
        <v>129</v>
      </c>
      <c r="F68">
        <f>[1]!wallScanTrans(B68,G65,H65,I65,L65)+J65</f>
        <v>132.52611179709433</v>
      </c>
      <c r="G68">
        <f>(F68-E68)^2/E68</f>
        <v>9.6383445004711688E-2</v>
      </c>
      <c r="H68">
        <f>SUM(G68:G100)/(COUNT(G68:G100)-4)</f>
        <v>0.7533659201560684</v>
      </c>
    </row>
    <row r="69" spans="1:12">
      <c r="A69">
        <v>2</v>
      </c>
      <c r="B69">
        <v>-17.265000000000001</v>
      </c>
      <c r="C69">
        <v>37</v>
      </c>
      <c r="D69">
        <v>7000</v>
      </c>
      <c r="E69">
        <v>123</v>
      </c>
      <c r="F69">
        <f>[1]!wallScanTrans(B69,G65,H65,I65,L65)+J65</f>
        <v>132.52611179709433</v>
      </c>
      <c r="G69">
        <f t="shared" ref="G69:G100" si="1">(F69-E69)^2/E69</f>
        <v>0.73777891033121767</v>
      </c>
    </row>
    <row r="70" spans="1:12">
      <c r="A70">
        <v>3</v>
      </c>
      <c r="B70">
        <v>-17.329999999999998</v>
      </c>
      <c r="C70">
        <v>37</v>
      </c>
      <c r="D70">
        <v>7000</v>
      </c>
      <c r="E70">
        <v>125</v>
      </c>
      <c r="F70">
        <f>[1]!wallScanTrans(B70,G65,H65,I65,L65)+J65</f>
        <v>132.52611179709433</v>
      </c>
      <c r="G70">
        <f t="shared" si="1"/>
        <v>0.4531388702588996</v>
      </c>
    </row>
    <row r="71" spans="1:12">
      <c r="A71">
        <v>4</v>
      </c>
      <c r="B71">
        <v>-17.399999999999999</v>
      </c>
      <c r="C71">
        <v>37</v>
      </c>
      <c r="D71">
        <v>7000</v>
      </c>
      <c r="E71">
        <v>123</v>
      </c>
      <c r="F71">
        <f>[1]!wallScanTrans(B71,G65,H65,I65,L65)+J65</f>
        <v>132.52611179709433</v>
      </c>
      <c r="G71">
        <f t="shared" si="1"/>
        <v>0.73777891033121767</v>
      </c>
    </row>
    <row r="72" spans="1:12">
      <c r="A72">
        <v>5</v>
      </c>
      <c r="B72">
        <v>-17.46</v>
      </c>
      <c r="C72">
        <v>37</v>
      </c>
      <c r="D72">
        <v>7000</v>
      </c>
      <c r="E72">
        <v>138</v>
      </c>
      <c r="F72">
        <f>[1]!wallScanTrans(B72,G65,H65,I65,L65)+J65</f>
        <v>132.52611179709433</v>
      </c>
      <c r="G72">
        <f t="shared" si="1"/>
        <v>0.21712646418775261</v>
      </c>
    </row>
    <row r="73" spans="1:12">
      <c r="A73">
        <v>6</v>
      </c>
      <c r="B73">
        <v>-17.535</v>
      </c>
      <c r="C73">
        <v>37</v>
      </c>
      <c r="D73">
        <v>7000</v>
      </c>
      <c r="E73">
        <v>136</v>
      </c>
      <c r="F73">
        <f>[1]!wallScanTrans(B73,G65,H65,I65,L65)+J65</f>
        <v>132.52611179709433</v>
      </c>
      <c r="G73">
        <f t="shared" si="1"/>
        <v>8.8734553281523409E-2</v>
      </c>
    </row>
    <row r="74" spans="1:12">
      <c r="A74">
        <v>7</v>
      </c>
      <c r="B74">
        <v>-17.594999999999999</v>
      </c>
      <c r="C74">
        <v>38</v>
      </c>
      <c r="D74">
        <v>7000</v>
      </c>
      <c r="E74">
        <v>142</v>
      </c>
      <c r="F74">
        <f>[1]!wallScanTrans(B74,G65,H65,I65,L65)+J65</f>
        <v>132.52611179709433</v>
      </c>
      <c r="G74">
        <f t="shared" si="1"/>
        <v>0.63207434986729027</v>
      </c>
    </row>
    <row r="75" spans="1:12">
      <c r="A75">
        <v>8</v>
      </c>
      <c r="B75">
        <v>-17.655000000000001</v>
      </c>
      <c r="C75">
        <v>36</v>
      </c>
      <c r="D75">
        <v>7000</v>
      </c>
      <c r="E75">
        <v>129</v>
      </c>
      <c r="F75">
        <f>[1]!wallScanTrans(B75,G65,H65,I65,L65)+J65</f>
        <v>132.52611179709433</v>
      </c>
      <c r="G75">
        <f t="shared" si="1"/>
        <v>9.6383445004711688E-2</v>
      </c>
    </row>
    <row r="76" spans="1:12">
      <c r="A76">
        <v>9</v>
      </c>
      <c r="B76">
        <v>-17.725000000000001</v>
      </c>
      <c r="C76">
        <v>37</v>
      </c>
      <c r="D76">
        <v>7000</v>
      </c>
      <c r="E76">
        <v>137</v>
      </c>
      <c r="F76">
        <f>[1]!wallScanTrans(B76,G65,H65,I65,L65)+J65</f>
        <v>132.52611179709433</v>
      </c>
      <c r="G76">
        <f t="shared" si="1"/>
        <v>0.1460998222780914</v>
      </c>
    </row>
    <row r="77" spans="1:12">
      <c r="A77">
        <v>10</v>
      </c>
      <c r="B77">
        <v>-17.785</v>
      </c>
      <c r="C77">
        <v>37</v>
      </c>
      <c r="D77">
        <v>7000</v>
      </c>
      <c r="E77">
        <v>134</v>
      </c>
      <c r="F77">
        <f>[1]!wallScanTrans(B77,G65,H65,I65,L65)+J65</f>
        <v>132.52611179709433</v>
      </c>
      <c r="G77">
        <f t="shared" si="1"/>
        <v>1.6211540557197795E-2</v>
      </c>
    </row>
    <row r="78" spans="1:12">
      <c r="A78">
        <v>11</v>
      </c>
      <c r="B78">
        <v>-17.850000000000001</v>
      </c>
      <c r="C78">
        <v>37</v>
      </c>
      <c r="D78">
        <v>7000</v>
      </c>
      <c r="E78">
        <v>136</v>
      </c>
      <c r="F78">
        <f>[1]!wallScanTrans(B78,G65,H65,I65,L65)+J65</f>
        <v>132.52611179709433</v>
      </c>
      <c r="G78">
        <f t="shared" si="1"/>
        <v>8.8734553281523409E-2</v>
      </c>
    </row>
    <row r="79" spans="1:12">
      <c r="A79">
        <v>12</v>
      </c>
      <c r="B79">
        <v>-17.914999999999999</v>
      </c>
      <c r="C79">
        <v>38</v>
      </c>
      <c r="D79">
        <v>7000</v>
      </c>
      <c r="E79">
        <v>142</v>
      </c>
      <c r="F79">
        <f>[1]!wallScanTrans(B79,G65,H65,I65,L65)+J65</f>
        <v>130.4540594807649</v>
      </c>
      <c r="G79">
        <f t="shared" si="1"/>
        <v>0.93879396108249957</v>
      </c>
    </row>
    <row r="80" spans="1:12">
      <c r="A80">
        <v>13</v>
      </c>
      <c r="B80">
        <v>-17.984999999999999</v>
      </c>
      <c r="C80">
        <v>36</v>
      </c>
      <c r="D80">
        <v>7000</v>
      </c>
      <c r="E80">
        <v>125</v>
      </c>
      <c r="F80">
        <f>[1]!wallScanTrans(B80,G65,H65,I65,L65)+J65</f>
        <v>121.65092355128137</v>
      </c>
      <c r="G80">
        <f t="shared" si="1"/>
        <v>8.9730504474894529E-2</v>
      </c>
    </row>
    <row r="81" spans="1:7">
      <c r="A81">
        <v>14</v>
      </c>
      <c r="B81">
        <v>-18.045000000000002</v>
      </c>
      <c r="C81">
        <v>37</v>
      </c>
      <c r="D81">
        <v>7000</v>
      </c>
      <c r="E81">
        <v>107</v>
      </c>
      <c r="F81">
        <f>[1]!wallScanTrans(B81,G65,H65,I65,L65)+J65</f>
        <v>108.60836651994715</v>
      </c>
      <c r="G81">
        <f t="shared" si="1"/>
        <v>2.4176101518569332E-2</v>
      </c>
    </row>
    <row r="82" spans="1:7">
      <c r="A82">
        <v>15</v>
      </c>
      <c r="B82">
        <v>-18.11</v>
      </c>
      <c r="C82">
        <v>37</v>
      </c>
      <c r="D82">
        <v>7000</v>
      </c>
      <c r="E82">
        <v>80</v>
      </c>
      <c r="F82">
        <f>[1]!wallScanTrans(B82,G65,H65,I65,L65)+J65</f>
        <v>88.752875622545517</v>
      </c>
      <c r="G82">
        <f t="shared" si="1"/>
        <v>0.95766039579689455</v>
      </c>
    </row>
    <row r="83" spans="1:7">
      <c r="A83">
        <v>16</v>
      </c>
      <c r="B83">
        <v>-18.175000000000001</v>
      </c>
      <c r="C83">
        <v>36</v>
      </c>
      <c r="D83">
        <v>7000</v>
      </c>
      <c r="E83">
        <v>75</v>
      </c>
      <c r="F83">
        <f>[1]!wallScanTrans(B83,G65,H65,I65,L65)+J65</f>
        <v>66.756189817949121</v>
      </c>
      <c r="G83">
        <f t="shared" si="1"/>
        <v>0.90613875090247664</v>
      </c>
    </row>
    <row r="84" spans="1:7">
      <c r="A84">
        <v>17</v>
      </c>
      <c r="B84">
        <v>-18.25</v>
      </c>
      <c r="C84">
        <v>36</v>
      </c>
      <c r="D84">
        <v>7000</v>
      </c>
      <c r="E84">
        <v>50</v>
      </c>
      <c r="F84">
        <f>[1]!wallScanTrans(B84,G65,H65,I65,L65)+J65</f>
        <v>48.501132435734007</v>
      </c>
      <c r="G84">
        <f t="shared" si="1"/>
        <v>4.4932079504173404E-2</v>
      </c>
    </row>
    <row r="85" spans="1:7">
      <c r="A85">
        <v>18</v>
      </c>
      <c r="B85">
        <v>-18.305</v>
      </c>
      <c r="C85">
        <v>36</v>
      </c>
      <c r="D85">
        <v>7000</v>
      </c>
      <c r="E85">
        <v>38</v>
      </c>
      <c r="F85">
        <f>[1]!wallScanTrans(B85,G65,H65,I65,L65)+J65</f>
        <v>40.15301797528538</v>
      </c>
      <c r="G85">
        <f t="shared" si="1"/>
        <v>0.1219864842605778</v>
      </c>
    </row>
    <row r="86" spans="1:7">
      <c r="A86">
        <v>19</v>
      </c>
      <c r="B86">
        <v>-18.37</v>
      </c>
      <c r="C86">
        <v>38</v>
      </c>
      <c r="D86">
        <v>7000</v>
      </c>
      <c r="E86">
        <v>35</v>
      </c>
      <c r="F86">
        <f>[1]!wallScanTrans(B86,G65,H65,I65,L65)+J65</f>
        <v>35.784076470947006</v>
      </c>
      <c r="G86">
        <f t="shared" si="1"/>
        <v>1.7565026065506053E-2</v>
      </c>
    </row>
    <row r="87" spans="1:7">
      <c r="A87">
        <v>20</v>
      </c>
      <c r="B87">
        <v>-18.434999999999999</v>
      </c>
      <c r="C87">
        <v>37</v>
      </c>
      <c r="D87">
        <v>7000</v>
      </c>
      <c r="E87">
        <v>42</v>
      </c>
      <c r="F87">
        <f>[1]!wallScanTrans(B87,G65,H65,I65,L65)+J65</f>
        <v>35.621528679380091</v>
      </c>
      <c r="G87">
        <f t="shared" si="1"/>
        <v>0.96868800923739717</v>
      </c>
    </row>
    <row r="88" spans="1:7">
      <c r="A88">
        <v>21</v>
      </c>
      <c r="B88">
        <v>-18.5</v>
      </c>
      <c r="C88">
        <v>37</v>
      </c>
      <c r="D88">
        <v>7000</v>
      </c>
      <c r="E88">
        <v>35</v>
      </c>
      <c r="F88">
        <f>[1]!wallScanTrans(B88,G65,H65,I65,L65)+J65</f>
        <v>35.621528679380091</v>
      </c>
      <c r="G88">
        <f t="shared" si="1"/>
        <v>1.1037082836913154E-2</v>
      </c>
    </row>
    <row r="89" spans="1:7">
      <c r="A89">
        <v>22</v>
      </c>
      <c r="B89">
        <v>-18.565000000000001</v>
      </c>
      <c r="C89">
        <v>37</v>
      </c>
      <c r="D89">
        <v>7000</v>
      </c>
      <c r="E89">
        <v>33</v>
      </c>
      <c r="F89">
        <f>[1]!wallScanTrans(B89,G65,H65,I65,L65)+J65</f>
        <v>35.621528679380091</v>
      </c>
      <c r="G89">
        <f t="shared" si="1"/>
        <v>0.20825492778219171</v>
      </c>
    </row>
    <row r="90" spans="1:7">
      <c r="A90">
        <v>23</v>
      </c>
      <c r="B90">
        <v>-18.635000000000002</v>
      </c>
      <c r="C90">
        <v>37</v>
      </c>
      <c r="D90">
        <v>7000</v>
      </c>
      <c r="E90">
        <v>41</v>
      </c>
      <c r="F90">
        <f>[1]!wallScanTrans(B90,G65,H65,I65,L65)+J65</f>
        <v>35.621528679380091</v>
      </c>
      <c r="G90">
        <f t="shared" si="1"/>
        <v>0.70555984748124057</v>
      </c>
    </row>
    <row r="91" spans="1:7">
      <c r="A91">
        <v>24</v>
      </c>
      <c r="B91">
        <v>-18.7</v>
      </c>
      <c r="C91">
        <v>36</v>
      </c>
      <c r="D91">
        <v>7000</v>
      </c>
      <c r="E91">
        <v>42</v>
      </c>
      <c r="F91">
        <f>[1]!wallScanTrans(B91,G65,H65,I65,L65)+J65</f>
        <v>35.621528679380091</v>
      </c>
      <c r="G91">
        <f t="shared" si="1"/>
        <v>0.96868800923739717</v>
      </c>
    </row>
    <row r="92" spans="1:7">
      <c r="A92">
        <v>25</v>
      </c>
      <c r="B92">
        <v>-18.765000000000001</v>
      </c>
      <c r="C92">
        <v>38</v>
      </c>
      <c r="D92">
        <v>7000</v>
      </c>
      <c r="E92">
        <v>29</v>
      </c>
      <c r="F92">
        <f>[1]!wallScanTrans(B92,G65,H65,I65,L65)+J65</f>
        <v>35.621528679380091</v>
      </c>
      <c r="G92">
        <f t="shared" si="1"/>
        <v>1.5118842086845883</v>
      </c>
    </row>
    <row r="93" spans="1:7">
      <c r="A93">
        <v>26</v>
      </c>
      <c r="B93">
        <v>-18.829999999999998</v>
      </c>
      <c r="C93">
        <v>37</v>
      </c>
      <c r="D93">
        <v>7000</v>
      </c>
      <c r="E93">
        <v>39</v>
      </c>
      <c r="F93">
        <f>[1]!wallScanTrans(B93,G65,H65,I65,L65)+J65</f>
        <v>35.621528679380091</v>
      </c>
      <c r="G93">
        <f t="shared" si="1"/>
        <v>0.29266842216028793</v>
      </c>
    </row>
    <row r="94" spans="1:7">
      <c r="A94">
        <v>27</v>
      </c>
      <c r="B94">
        <v>-18.895</v>
      </c>
      <c r="C94">
        <v>37</v>
      </c>
      <c r="D94">
        <v>7000</v>
      </c>
      <c r="E94">
        <v>44</v>
      </c>
      <c r="F94">
        <f>[1]!wallScanTrans(B94,G65,H65,I65,L65)+J65</f>
        <v>35.621528679380091</v>
      </c>
      <c r="G94">
        <f t="shared" si="1"/>
        <v>1.5954268561465981</v>
      </c>
    </row>
    <row r="95" spans="1:7">
      <c r="A95">
        <v>28</v>
      </c>
      <c r="B95">
        <v>-18.954999999999998</v>
      </c>
      <c r="C95">
        <v>37</v>
      </c>
      <c r="D95">
        <v>7000</v>
      </c>
      <c r="E95">
        <v>46</v>
      </c>
      <c r="F95">
        <f>[1]!wallScanTrans(B95,G65,H65,I65,L65)+J65</f>
        <v>35.621528679380091</v>
      </c>
      <c r="G95">
        <f t="shared" si="1"/>
        <v>2.3415797163680425</v>
      </c>
    </row>
    <row r="96" spans="1:7">
      <c r="A96">
        <v>29</v>
      </c>
      <c r="B96">
        <v>-19.02</v>
      </c>
      <c r="C96">
        <v>36</v>
      </c>
      <c r="D96">
        <v>7000</v>
      </c>
      <c r="E96">
        <v>34</v>
      </c>
      <c r="F96">
        <f>[1]!wallScanTrans(B96,G65,H65,I65,L65)+J65</f>
        <v>35.621528679380091</v>
      </c>
      <c r="G96">
        <f t="shared" si="1"/>
        <v>7.7333978178004206E-2</v>
      </c>
    </row>
    <row r="97" spans="1:7">
      <c r="A97">
        <v>30</v>
      </c>
      <c r="B97">
        <v>-19.085000000000001</v>
      </c>
      <c r="C97">
        <v>37</v>
      </c>
      <c r="D97">
        <v>7000</v>
      </c>
      <c r="E97">
        <v>39</v>
      </c>
      <c r="F97">
        <f>[1]!wallScanTrans(B97,G65,H65,I65,L65)+J65</f>
        <v>35.621528679380091</v>
      </c>
      <c r="G97">
        <f t="shared" si="1"/>
        <v>0.29266842216028793</v>
      </c>
    </row>
    <row r="98" spans="1:7">
      <c r="A98">
        <v>31</v>
      </c>
      <c r="B98">
        <v>-19.149999999999999</v>
      </c>
      <c r="C98">
        <v>36</v>
      </c>
      <c r="D98">
        <v>7000</v>
      </c>
      <c r="E98">
        <v>27</v>
      </c>
      <c r="F98">
        <f>[1]!wallScanTrans(B98,G65,H65,I65,L65)+J65</f>
        <v>35.621528679380091</v>
      </c>
      <c r="G98">
        <f t="shared" si="1"/>
        <v>2.7529909914582751</v>
      </c>
    </row>
    <row r="99" spans="1:7">
      <c r="A99">
        <v>32</v>
      </c>
      <c r="B99">
        <v>-19.215</v>
      </c>
      <c r="C99">
        <v>38</v>
      </c>
      <c r="D99">
        <v>7000</v>
      </c>
      <c r="E99">
        <v>26</v>
      </c>
      <c r="F99">
        <f>[1]!wallScanTrans(B99,G65,H65,I65,L65)+J65</f>
        <v>35.621528679380091</v>
      </c>
      <c r="G99">
        <f t="shared" si="1"/>
        <v>3.5605313126205234</v>
      </c>
    </row>
    <row r="100" spans="1:7">
      <c r="A100">
        <v>33</v>
      </c>
      <c r="B100">
        <v>-19.28</v>
      </c>
      <c r="C100">
        <v>37</v>
      </c>
      <c r="D100">
        <v>7000</v>
      </c>
      <c r="E100">
        <v>38</v>
      </c>
      <c r="F100">
        <f>[1]!wallScanTrans(B100,G65,H65,I65,L65)+J65</f>
        <v>35.621528679380091</v>
      </c>
      <c r="G100">
        <f t="shared" si="1"/>
        <v>0.14887173218451086</v>
      </c>
    </row>
    <row r="101" spans="1:7">
      <c r="A101" t="s">
        <v>0</v>
      </c>
    </row>
    <row r="102" spans="1:7">
      <c r="A102" t="s">
        <v>0</v>
      </c>
    </row>
    <row r="103" spans="1:7">
      <c r="A103" t="s">
        <v>0</v>
      </c>
    </row>
    <row r="104" spans="1:7">
      <c r="A104" t="s">
        <v>0</v>
      </c>
    </row>
    <row r="105" spans="1:7">
      <c r="A105" t="s">
        <v>14</v>
      </c>
    </row>
    <row r="106" spans="1:7">
      <c r="A106" t="s">
        <v>2</v>
      </c>
    </row>
    <row r="107" spans="1:7">
      <c r="A107" t="s">
        <v>15</v>
      </c>
    </row>
    <row r="108" spans="1:7">
      <c r="A108" t="s">
        <v>4</v>
      </c>
    </row>
    <row r="109" spans="1:7">
      <c r="A109" t="s">
        <v>5</v>
      </c>
    </row>
    <row r="110" spans="1:7">
      <c r="A110" t="s">
        <v>6</v>
      </c>
    </row>
    <row r="111" spans="1:7">
      <c r="A111" t="s">
        <v>7</v>
      </c>
    </row>
    <row r="112" spans="1:7">
      <c r="A112" t="s">
        <v>16</v>
      </c>
    </row>
    <row r="113" spans="1:12">
      <c r="A113" t="s">
        <v>9</v>
      </c>
    </row>
    <row r="114" spans="1:12">
      <c r="A114" t="s">
        <v>10</v>
      </c>
      <c r="G114" t="s">
        <v>61</v>
      </c>
      <c r="H114" t="s">
        <v>62</v>
      </c>
      <c r="I114" t="s">
        <v>63</v>
      </c>
      <c r="J114" t="s">
        <v>64</v>
      </c>
      <c r="L114" t="s">
        <v>22</v>
      </c>
    </row>
    <row r="115" spans="1:12">
      <c r="A115" t="s">
        <v>11</v>
      </c>
      <c r="G115">
        <v>168.88693435444884</v>
      </c>
      <c r="H115">
        <v>-18.306853521547495</v>
      </c>
      <c r="I115">
        <v>0.43113908777159887</v>
      </c>
      <c r="J115">
        <v>112.0797739550638</v>
      </c>
      <c r="L115">
        <v>90</v>
      </c>
    </row>
    <row r="116" spans="1:12">
      <c r="A116" t="s">
        <v>0</v>
      </c>
    </row>
    <row r="117" spans="1:12">
      <c r="A117" t="s">
        <v>43</v>
      </c>
      <c r="B117" t="s">
        <v>36</v>
      </c>
      <c r="C117" t="s">
        <v>25</v>
      </c>
      <c r="D117" t="s">
        <v>42</v>
      </c>
      <c r="E117" t="s">
        <v>41</v>
      </c>
      <c r="F117" t="s">
        <v>65</v>
      </c>
      <c r="G117" t="s">
        <v>66</v>
      </c>
      <c r="H117" t="s">
        <v>67</v>
      </c>
    </row>
    <row r="118" spans="1:12">
      <c r="A118">
        <v>1</v>
      </c>
      <c r="B118">
        <v>-17.170000000000002</v>
      </c>
      <c r="C118">
        <v>112</v>
      </c>
      <c r="D118">
        <v>21000</v>
      </c>
      <c r="E118">
        <v>243</v>
      </c>
      <c r="F118">
        <f>[1]!wallScanTrans(B118,G115,H115,I115,L115)+J115</f>
        <v>280.96670830951263</v>
      </c>
      <c r="G118">
        <f>(F118-E118)^2/E118</f>
        <v>5.9319791763770171</v>
      </c>
      <c r="H118">
        <f>SUM(G118:G150)/(COUNT(G118:G150)-4)</f>
        <v>1.3931330778262818</v>
      </c>
    </row>
    <row r="119" spans="1:12">
      <c r="A119">
        <v>2</v>
      </c>
      <c r="B119">
        <v>-17.245000000000001</v>
      </c>
      <c r="C119">
        <v>111</v>
      </c>
      <c r="D119">
        <v>21000</v>
      </c>
      <c r="E119">
        <v>260</v>
      </c>
      <c r="F119">
        <f>[1]!wallScanTrans(B119,G115,H115,I115,L115)+J115</f>
        <v>280.96670830951263</v>
      </c>
      <c r="G119">
        <f t="shared" ref="G119:G150" si="2">(F119-E119)^2/E119</f>
        <v>1.6907802205237916</v>
      </c>
    </row>
    <row r="120" spans="1:12">
      <c r="A120">
        <v>3</v>
      </c>
      <c r="B120">
        <v>-17.305</v>
      </c>
      <c r="C120">
        <v>109</v>
      </c>
      <c r="D120">
        <v>21000</v>
      </c>
      <c r="E120">
        <v>253</v>
      </c>
      <c r="F120">
        <f>[1]!wallScanTrans(B120,G115,H115,I115,L115)+J115</f>
        <v>280.96670830951263</v>
      </c>
      <c r="G120">
        <f t="shared" si="2"/>
        <v>3.0914496982978759</v>
      </c>
    </row>
    <row r="121" spans="1:12">
      <c r="A121">
        <v>4</v>
      </c>
      <c r="B121">
        <v>-17.37</v>
      </c>
      <c r="C121">
        <v>112</v>
      </c>
      <c r="D121">
        <v>21000</v>
      </c>
      <c r="E121">
        <v>306</v>
      </c>
      <c r="F121">
        <f>[1]!wallScanTrans(B121,G115,H115,I115,L115)+J115</f>
        <v>280.96670830951263</v>
      </c>
      <c r="G121">
        <f t="shared" si="2"/>
        <v>2.0479271008530202</v>
      </c>
    </row>
    <row r="122" spans="1:12">
      <c r="A122">
        <v>5</v>
      </c>
      <c r="B122">
        <v>-17.434999999999999</v>
      </c>
      <c r="C122">
        <v>111</v>
      </c>
      <c r="D122">
        <v>21000</v>
      </c>
      <c r="E122">
        <v>323</v>
      </c>
      <c r="F122">
        <f>[1]!wallScanTrans(B122,G115,H115,I115,L115)+J115</f>
        <v>280.96670830951263</v>
      </c>
      <c r="G122">
        <f t="shared" si="2"/>
        <v>5.4699616419120591</v>
      </c>
    </row>
    <row r="123" spans="1:12">
      <c r="A123">
        <v>6</v>
      </c>
      <c r="B123">
        <v>-17.510000000000002</v>
      </c>
      <c r="C123">
        <v>110</v>
      </c>
      <c r="D123">
        <v>21000</v>
      </c>
      <c r="E123">
        <v>285</v>
      </c>
      <c r="F123">
        <f>[1]!wallScanTrans(B123,G115,H115,I115,L115)+J115</f>
        <v>280.96670830951263</v>
      </c>
      <c r="G123">
        <f t="shared" si="2"/>
        <v>5.7078743370366662E-2</v>
      </c>
    </row>
    <row r="124" spans="1:12">
      <c r="A124">
        <v>7</v>
      </c>
      <c r="B124">
        <v>-17.574999999999999</v>
      </c>
      <c r="C124">
        <v>110</v>
      </c>
      <c r="D124">
        <v>21000</v>
      </c>
      <c r="E124">
        <v>302</v>
      </c>
      <c r="F124">
        <f>[1]!wallScanTrans(B124,G115,H115,I115,L115)+J115</f>
        <v>280.96670830951263</v>
      </c>
      <c r="G124">
        <f t="shared" si="2"/>
        <v>1.4648985408514081</v>
      </c>
    </row>
    <row r="125" spans="1:12">
      <c r="A125">
        <v>8</v>
      </c>
      <c r="B125">
        <v>-17.635000000000002</v>
      </c>
      <c r="C125">
        <v>109</v>
      </c>
      <c r="D125">
        <v>21000</v>
      </c>
      <c r="E125">
        <v>305</v>
      </c>
      <c r="F125">
        <f>[1]!wallScanTrans(B125,G115,H115,I115,L115)+J115</f>
        <v>280.96670830951263</v>
      </c>
      <c r="G125">
        <f t="shared" si="2"/>
        <v>1.8937675720657361</v>
      </c>
    </row>
    <row r="126" spans="1:12">
      <c r="A126">
        <v>9</v>
      </c>
      <c r="B126">
        <v>-17.704999999999998</v>
      </c>
      <c r="C126">
        <v>111</v>
      </c>
      <c r="D126">
        <v>21000</v>
      </c>
      <c r="E126">
        <v>279</v>
      </c>
      <c r="F126">
        <f>[1]!wallScanTrans(B126,G115,H115,I115,L115)+J115</f>
        <v>280.96670830951263</v>
      </c>
      <c r="G126">
        <f t="shared" si="2"/>
        <v>1.3863589873498245E-2</v>
      </c>
    </row>
    <row r="127" spans="1:12">
      <c r="A127">
        <v>10</v>
      </c>
      <c r="B127">
        <v>-17.760000000000002</v>
      </c>
      <c r="C127">
        <v>111</v>
      </c>
      <c r="D127">
        <v>21000</v>
      </c>
      <c r="E127">
        <v>287</v>
      </c>
      <c r="F127">
        <f>[1]!wallScanTrans(B127,G115,H115,I115,L115)+J115</f>
        <v>280.96670830951263</v>
      </c>
      <c r="G127">
        <f t="shared" si="2"/>
        <v>0.12683138892858534</v>
      </c>
    </row>
    <row r="128" spans="1:12">
      <c r="A128">
        <v>11</v>
      </c>
      <c r="B128">
        <v>-17.824999999999999</v>
      </c>
      <c r="C128">
        <v>111</v>
      </c>
      <c r="D128">
        <v>21000</v>
      </c>
      <c r="E128">
        <v>289</v>
      </c>
      <c r="F128">
        <f>[1]!wallScanTrans(B128,G115,H115,I115,L115)+J115</f>
        <v>280.96670830951263</v>
      </c>
      <c r="G128">
        <f t="shared" si="2"/>
        <v>0.22330026084585983</v>
      </c>
    </row>
    <row r="129" spans="1:7">
      <c r="A129">
        <v>12</v>
      </c>
      <c r="B129">
        <v>-17.89</v>
      </c>
      <c r="C129">
        <v>111</v>
      </c>
      <c r="D129">
        <v>21000</v>
      </c>
      <c r="E129">
        <v>292</v>
      </c>
      <c r="F129">
        <f>[1]!wallScanTrans(B129,G115,H115,I115,L115)+J115</f>
        <v>280.96670830951263</v>
      </c>
      <c r="G129">
        <f t="shared" si="2"/>
        <v>0.416895635367732</v>
      </c>
    </row>
    <row r="130" spans="1:7">
      <c r="A130">
        <v>13</v>
      </c>
      <c r="B130">
        <v>-17.96</v>
      </c>
      <c r="C130">
        <v>112</v>
      </c>
      <c r="D130">
        <v>21000</v>
      </c>
      <c r="E130">
        <v>258</v>
      </c>
      <c r="F130">
        <f>[1]!wallScanTrans(B130,G115,H115,I115,L115)+J115</f>
        <v>280.96670830951263</v>
      </c>
      <c r="G130">
        <f t="shared" si="2"/>
        <v>2.0444561650164199</v>
      </c>
    </row>
    <row r="131" spans="1:7">
      <c r="A131">
        <v>14</v>
      </c>
      <c r="B131">
        <v>-18.02</v>
      </c>
      <c r="C131">
        <v>110</v>
      </c>
      <c r="D131">
        <v>21000</v>
      </c>
      <c r="E131">
        <v>277</v>
      </c>
      <c r="F131">
        <f>[1]!wallScanTrans(B131,G115,H115,I115,L115)+J115</f>
        <v>280.67207283408413</v>
      </c>
      <c r="G131">
        <f t="shared" si="2"/>
        <v>4.8679129598623389E-2</v>
      </c>
    </row>
    <row r="132" spans="1:7">
      <c r="A132">
        <v>15</v>
      </c>
      <c r="B132">
        <v>-18.085000000000001</v>
      </c>
      <c r="C132">
        <v>112</v>
      </c>
      <c r="D132">
        <v>21000</v>
      </c>
      <c r="E132">
        <v>300</v>
      </c>
      <c r="F132">
        <f>[1]!wallScanTrans(B132,G115,H115,I115,L115)+J115</f>
        <v>274.70634413604483</v>
      </c>
      <c r="G132">
        <f t="shared" si="2"/>
        <v>2.1325634232139787</v>
      </c>
    </row>
    <row r="133" spans="1:7">
      <c r="A133">
        <v>16</v>
      </c>
      <c r="B133">
        <v>-18.155000000000001</v>
      </c>
      <c r="C133">
        <v>110</v>
      </c>
      <c r="D133">
        <v>21000</v>
      </c>
      <c r="E133">
        <v>232</v>
      </c>
      <c r="F133">
        <f>[1]!wallScanTrans(B133,G115,H115,I115,L115)+J115</f>
        <v>259.6956701334085</v>
      </c>
      <c r="G133">
        <f t="shared" si="2"/>
        <v>3.3062506212869636</v>
      </c>
    </row>
    <row r="134" spans="1:7">
      <c r="A134">
        <v>17</v>
      </c>
      <c r="B134">
        <v>-18.22</v>
      </c>
      <c r="C134">
        <v>111</v>
      </c>
      <c r="D134">
        <v>21000</v>
      </c>
      <c r="E134">
        <v>228</v>
      </c>
      <c r="F134">
        <f>[1]!wallScanTrans(B134,G115,H115,I115,L115)+J115</f>
        <v>237.7844328265528</v>
      </c>
      <c r="G134">
        <f t="shared" si="2"/>
        <v>0.41989090235668447</v>
      </c>
    </row>
    <row r="135" spans="1:7">
      <c r="A135">
        <v>18</v>
      </c>
      <c r="B135">
        <v>-18.28</v>
      </c>
      <c r="C135">
        <v>113</v>
      </c>
      <c r="D135">
        <v>21000</v>
      </c>
      <c r="E135">
        <v>224</v>
      </c>
      <c r="F135">
        <f>[1]!wallScanTrans(B135,G115,H115,I115,L115)+J115</f>
        <v>210.74435539423243</v>
      </c>
      <c r="G135">
        <f t="shared" si="2"/>
        <v>0.78442907997506661</v>
      </c>
    </row>
    <row r="136" spans="1:7">
      <c r="A136">
        <v>19</v>
      </c>
      <c r="B136">
        <v>-18.344999999999999</v>
      </c>
      <c r="C136">
        <v>111</v>
      </c>
      <c r="D136">
        <v>21000</v>
      </c>
      <c r="E136">
        <v>186</v>
      </c>
      <c r="F136">
        <f>[1]!wallScanTrans(B136,G115,H115,I115,L115)+J115</f>
        <v>176.71299397325424</v>
      </c>
      <c r="G136">
        <f t="shared" si="2"/>
        <v>0.46370151043447322</v>
      </c>
    </row>
    <row r="137" spans="1:7">
      <c r="A137">
        <v>20</v>
      </c>
      <c r="B137">
        <v>-18.425000000000001</v>
      </c>
      <c r="C137">
        <v>109</v>
      </c>
      <c r="D137">
        <v>21000</v>
      </c>
      <c r="E137">
        <v>151</v>
      </c>
      <c r="F137">
        <f>[1]!wallScanTrans(B137,G115,H115,I115,L115)+J115</f>
        <v>143.75496049778269</v>
      </c>
      <c r="G137">
        <f t="shared" si="2"/>
        <v>0.34761985025622016</v>
      </c>
    </row>
    <row r="138" spans="1:7">
      <c r="A138">
        <v>21</v>
      </c>
      <c r="B138">
        <v>-18.47</v>
      </c>
      <c r="C138">
        <v>112</v>
      </c>
      <c r="D138">
        <v>21000</v>
      </c>
      <c r="E138">
        <v>119</v>
      </c>
      <c r="F138">
        <f>[1]!wallScanTrans(B138,G115,H115,I115,L115)+J115</f>
        <v>130.32680660655438</v>
      </c>
      <c r="G138">
        <f t="shared" si="2"/>
        <v>1.078122251279698</v>
      </c>
    </row>
    <row r="139" spans="1:7">
      <c r="A139">
        <v>22</v>
      </c>
      <c r="B139">
        <v>-18.54</v>
      </c>
      <c r="C139">
        <v>111</v>
      </c>
      <c r="D139">
        <v>21000</v>
      </c>
      <c r="E139">
        <v>110</v>
      </c>
      <c r="F139">
        <f>[1]!wallScanTrans(B139,G115,H115,I115,L115)+J115</f>
        <v>116.75260393250478</v>
      </c>
      <c r="G139">
        <f t="shared" si="2"/>
        <v>0.41452418062980967</v>
      </c>
    </row>
    <row r="140" spans="1:7">
      <c r="A140">
        <v>23</v>
      </c>
      <c r="B140">
        <v>-18.62</v>
      </c>
      <c r="C140">
        <v>111</v>
      </c>
      <c r="D140">
        <v>21000</v>
      </c>
      <c r="E140">
        <v>113</v>
      </c>
      <c r="F140">
        <f>[1]!wallScanTrans(B140,G115,H115,I115,L115)+J115</f>
        <v>112.0797739550638</v>
      </c>
      <c r="G140">
        <f t="shared" si="2"/>
        <v>7.493946670609924E-3</v>
      </c>
    </row>
    <row r="141" spans="1:7">
      <c r="A141">
        <v>24</v>
      </c>
      <c r="B141">
        <v>-18.68</v>
      </c>
      <c r="C141">
        <v>110</v>
      </c>
      <c r="D141">
        <v>21000</v>
      </c>
      <c r="E141">
        <v>117</v>
      </c>
      <c r="F141">
        <f>[1]!wallScanTrans(B141,G115,H115,I115,L115)+J115</f>
        <v>112.0797739550638</v>
      </c>
      <c r="G141">
        <f t="shared" si="2"/>
        <v>0.20691131908776514</v>
      </c>
    </row>
    <row r="142" spans="1:7">
      <c r="A142">
        <v>25</v>
      </c>
      <c r="B142">
        <v>-18.739999999999998</v>
      </c>
      <c r="C142">
        <v>110</v>
      </c>
      <c r="D142">
        <v>21000</v>
      </c>
      <c r="E142">
        <v>114</v>
      </c>
      <c r="F142">
        <f>[1]!wallScanTrans(B142,G115,H115,I115,L115)+J115</f>
        <v>112.0797739550638</v>
      </c>
      <c r="G142">
        <f t="shared" si="2"/>
        <v>3.2344456698695803E-2</v>
      </c>
    </row>
    <row r="143" spans="1:7">
      <c r="A143">
        <v>26</v>
      </c>
      <c r="B143">
        <v>-18.805</v>
      </c>
      <c r="C143">
        <v>111</v>
      </c>
      <c r="D143">
        <v>21000</v>
      </c>
      <c r="E143">
        <v>119</v>
      </c>
      <c r="F143">
        <f>[1]!wallScanTrans(B143,G115,H115,I115,L115)+J115</f>
        <v>112.0797739550638</v>
      </c>
      <c r="G143">
        <f t="shared" si="2"/>
        <v>0.40243301271439769</v>
      </c>
    </row>
    <row r="144" spans="1:7">
      <c r="A144">
        <v>27</v>
      </c>
      <c r="B144">
        <v>-18.875</v>
      </c>
      <c r="C144">
        <v>111</v>
      </c>
      <c r="D144">
        <v>21000</v>
      </c>
      <c r="E144">
        <v>113</v>
      </c>
      <c r="F144">
        <f>[1]!wallScanTrans(B144,G115,H115,I115,L115)+J115</f>
        <v>112.0797739550638</v>
      </c>
      <c r="G144">
        <f t="shared" si="2"/>
        <v>7.493946670609924E-3</v>
      </c>
    </row>
    <row r="145" spans="1:7">
      <c r="A145">
        <v>28</v>
      </c>
      <c r="B145">
        <v>-18.934999999999999</v>
      </c>
      <c r="C145">
        <v>111</v>
      </c>
      <c r="D145">
        <v>21000</v>
      </c>
      <c r="E145">
        <v>116</v>
      </c>
      <c r="F145">
        <f>[1]!wallScanTrans(B145,G115,H115,I115,L115)+J115</f>
        <v>112.0797739550638</v>
      </c>
      <c r="G145">
        <f t="shared" si="2"/>
        <v>0.13248424347755278</v>
      </c>
    </row>
    <row r="146" spans="1:7">
      <c r="A146">
        <v>29</v>
      </c>
      <c r="B146">
        <v>-18.995000000000001</v>
      </c>
      <c r="C146">
        <v>112</v>
      </c>
      <c r="D146">
        <v>21000</v>
      </c>
      <c r="E146">
        <v>106</v>
      </c>
      <c r="F146">
        <f>[1]!wallScanTrans(B146,G115,H115,I115,L115)+J115</f>
        <v>112.0797739550638</v>
      </c>
      <c r="G146">
        <f t="shared" si="2"/>
        <v>0.3487136919308691</v>
      </c>
    </row>
    <row r="147" spans="1:7">
      <c r="A147">
        <v>30</v>
      </c>
      <c r="B147">
        <v>-19.07</v>
      </c>
      <c r="C147">
        <v>112</v>
      </c>
      <c r="D147">
        <v>21000</v>
      </c>
      <c r="E147">
        <v>132</v>
      </c>
      <c r="F147">
        <f>[1]!wallScanTrans(B147,G115,H115,I115,L115)+J115</f>
        <v>112.0797739550638</v>
      </c>
      <c r="G147">
        <f t="shared" si="2"/>
        <v>3.0061773157678373</v>
      </c>
    </row>
    <row r="148" spans="1:7">
      <c r="A148">
        <v>31</v>
      </c>
      <c r="B148">
        <v>-19.14</v>
      </c>
      <c r="C148">
        <v>111</v>
      </c>
      <c r="D148">
        <v>21000</v>
      </c>
      <c r="E148">
        <v>113</v>
      </c>
      <c r="F148">
        <f>[1]!wallScanTrans(B148,G115,H115,I115,L115)+J115</f>
        <v>112.0797739550638</v>
      </c>
      <c r="G148">
        <f t="shared" si="2"/>
        <v>7.493946670609924E-3</v>
      </c>
    </row>
    <row r="149" spans="1:7">
      <c r="A149">
        <v>32</v>
      </c>
      <c r="B149">
        <v>-19.190000000000001</v>
      </c>
      <c r="C149">
        <v>111</v>
      </c>
      <c r="D149">
        <v>21000</v>
      </c>
      <c r="E149">
        <v>96</v>
      </c>
      <c r="F149">
        <f>[1]!wallScanTrans(B149,G115,H115,I115,L115)+J115</f>
        <v>112.0797739550638</v>
      </c>
      <c r="G149">
        <f t="shared" si="2"/>
        <v>2.6933242754786266</v>
      </c>
    </row>
    <row r="150" spans="1:7">
      <c r="A150">
        <v>33</v>
      </c>
      <c r="B150">
        <v>-19.25</v>
      </c>
      <c r="C150">
        <v>112</v>
      </c>
      <c r="D150">
        <v>21000</v>
      </c>
      <c r="E150">
        <v>109</v>
      </c>
      <c r="F150">
        <f>[1]!wallScanTrans(B150,G115,H115,I115,L115)+J115</f>
        <v>112.0797739550638</v>
      </c>
      <c r="G150">
        <f t="shared" si="2"/>
        <v>8.7018418479718543E-2</v>
      </c>
    </row>
    <row r="151" spans="1:7">
      <c r="A151" t="s">
        <v>0</v>
      </c>
    </row>
    <row r="152" spans="1:7">
      <c r="A152" t="s">
        <v>0</v>
      </c>
    </row>
    <row r="153" spans="1:7">
      <c r="A153" t="s">
        <v>0</v>
      </c>
    </row>
    <row r="154" spans="1:7">
      <c r="A154" t="s">
        <v>0</v>
      </c>
    </row>
    <row r="155" spans="1:7">
      <c r="A155" t="s">
        <v>81</v>
      </c>
    </row>
    <row r="156" spans="1:7">
      <c r="A156" t="s">
        <v>2</v>
      </c>
    </row>
    <row r="157" spans="1:7">
      <c r="A157" t="s">
        <v>15</v>
      </c>
    </row>
    <row r="158" spans="1:7">
      <c r="A158" t="s">
        <v>4</v>
      </c>
    </row>
    <row r="159" spans="1:7">
      <c r="A159" t="s">
        <v>5</v>
      </c>
    </row>
    <row r="160" spans="1:7">
      <c r="A160" t="s">
        <v>6</v>
      </c>
    </row>
    <row r="161" spans="1:12">
      <c r="A161" t="s">
        <v>7</v>
      </c>
    </row>
    <row r="162" spans="1:12">
      <c r="A162" t="s">
        <v>82</v>
      </c>
    </row>
    <row r="163" spans="1:12">
      <c r="A163" t="s">
        <v>9</v>
      </c>
    </row>
    <row r="164" spans="1:12">
      <c r="A164" t="s">
        <v>10</v>
      </c>
      <c r="G164" t="s">
        <v>61</v>
      </c>
      <c r="H164" t="s">
        <v>62</v>
      </c>
      <c r="I164" t="s">
        <v>63</v>
      </c>
      <c r="J164" t="s">
        <v>64</v>
      </c>
      <c r="L164" t="s">
        <v>22</v>
      </c>
    </row>
    <row r="165" spans="1:12">
      <c r="A165" t="s">
        <v>11</v>
      </c>
      <c r="G165">
        <v>175.7137630474889</v>
      </c>
      <c r="H165">
        <v>-18.277251106831613</v>
      </c>
      <c r="I165">
        <v>0.33648384368884804</v>
      </c>
      <c r="J165">
        <v>114.532594159067</v>
      </c>
      <c r="L165">
        <v>90</v>
      </c>
    </row>
    <row r="166" spans="1:12">
      <c r="A166" t="s">
        <v>0</v>
      </c>
    </row>
    <row r="167" spans="1:12">
      <c r="A167" t="s">
        <v>43</v>
      </c>
      <c r="B167" t="s">
        <v>36</v>
      </c>
      <c r="C167" t="s">
        <v>25</v>
      </c>
      <c r="D167" t="s">
        <v>42</v>
      </c>
      <c r="E167" t="s">
        <v>41</v>
      </c>
      <c r="F167" t="s">
        <v>65</v>
      </c>
      <c r="G167" t="s">
        <v>66</v>
      </c>
      <c r="H167" t="s">
        <v>67</v>
      </c>
    </row>
    <row r="168" spans="1:12">
      <c r="A168">
        <v>1</v>
      </c>
      <c r="B168">
        <v>-17.170000000000002</v>
      </c>
      <c r="C168">
        <v>111</v>
      </c>
      <c r="D168">
        <v>21000</v>
      </c>
      <c r="E168">
        <v>299</v>
      </c>
      <c r="F168">
        <f>[1]!wallScanTrans(B168,G165,H165,I165,L165)+J165</f>
        <v>290.2463572065559</v>
      </c>
      <c r="G168">
        <f>(F168-E168)^2/E168</f>
        <v>0.25627512426493593</v>
      </c>
      <c r="H168">
        <f>SUM(G168:G200)/(COUNT(G168:G200)-4)</f>
        <v>0.62081699592662432</v>
      </c>
    </row>
    <row r="169" spans="1:12">
      <c r="A169">
        <v>2</v>
      </c>
      <c r="B169">
        <v>-17.245000000000001</v>
      </c>
      <c r="C169">
        <v>111</v>
      </c>
      <c r="D169">
        <v>21000</v>
      </c>
      <c r="E169">
        <v>279</v>
      </c>
      <c r="F169">
        <f>[1]!wallScanTrans(B169,G165,H165,I165,L165)+J165</f>
        <v>290.2463572065559</v>
      </c>
      <c r="G169">
        <f t="shared" ref="G169:G200" si="3">(F169-E169)^2/E169</f>
        <v>0.45333530615574125</v>
      </c>
    </row>
    <row r="170" spans="1:12">
      <c r="A170">
        <v>3</v>
      </c>
      <c r="B170">
        <v>-17.305</v>
      </c>
      <c r="C170">
        <v>110</v>
      </c>
      <c r="D170">
        <v>21000</v>
      </c>
      <c r="E170">
        <v>293</v>
      </c>
      <c r="F170">
        <f>[1]!wallScanTrans(B170,G165,H165,I165,L165)+J165</f>
        <v>290.2463572065559</v>
      </c>
      <c r="G170">
        <f t="shared" si="3"/>
        <v>2.5879005576404882E-2</v>
      </c>
    </row>
    <row r="171" spans="1:12">
      <c r="A171">
        <v>4</v>
      </c>
      <c r="B171">
        <v>-17.37</v>
      </c>
      <c r="C171">
        <v>111</v>
      </c>
      <c r="D171">
        <v>21000</v>
      </c>
      <c r="E171">
        <v>324</v>
      </c>
      <c r="F171">
        <f>[1]!wallScanTrans(B171,G165,H165,I165,L165)+J165</f>
        <v>290.2463572065559</v>
      </c>
      <c r="G171">
        <f t="shared" si="3"/>
        <v>3.5163839562574717</v>
      </c>
    </row>
    <row r="172" spans="1:12">
      <c r="A172">
        <v>5</v>
      </c>
      <c r="B172">
        <v>-17.440000000000001</v>
      </c>
      <c r="C172">
        <v>111</v>
      </c>
      <c r="D172">
        <v>21000</v>
      </c>
      <c r="E172">
        <v>295</v>
      </c>
      <c r="F172">
        <f>[1]!wallScanTrans(B172,G165,H165,I165,L165)+J165</f>
        <v>290.2463572065559</v>
      </c>
      <c r="G172">
        <f t="shared" si="3"/>
        <v>7.66004061276713E-2</v>
      </c>
    </row>
    <row r="173" spans="1:12">
      <c r="A173">
        <v>6</v>
      </c>
      <c r="B173">
        <v>-17.510000000000002</v>
      </c>
      <c r="C173">
        <v>111</v>
      </c>
      <c r="D173">
        <v>21000</v>
      </c>
      <c r="E173">
        <v>280</v>
      </c>
      <c r="F173">
        <f>[1]!wallScanTrans(B173,G165,H165,I165,L165)+J165</f>
        <v>290.2463572065559</v>
      </c>
      <c r="G173">
        <f t="shared" si="3"/>
        <v>0.37495655715835718</v>
      </c>
    </row>
    <row r="174" spans="1:12">
      <c r="A174">
        <v>7</v>
      </c>
      <c r="B174">
        <v>-17.574999999999999</v>
      </c>
      <c r="C174">
        <v>111</v>
      </c>
      <c r="D174">
        <v>21000</v>
      </c>
      <c r="E174">
        <v>299</v>
      </c>
      <c r="F174">
        <f>[1]!wallScanTrans(B174,G165,H165,I165,L165)+J165</f>
        <v>290.2463572065559</v>
      </c>
      <c r="G174">
        <f t="shared" si="3"/>
        <v>0.25627512426493593</v>
      </c>
    </row>
    <row r="175" spans="1:12">
      <c r="A175">
        <v>8</v>
      </c>
      <c r="B175">
        <v>-17.635000000000002</v>
      </c>
      <c r="C175">
        <v>112</v>
      </c>
      <c r="D175">
        <v>21000</v>
      </c>
      <c r="E175">
        <v>288</v>
      </c>
      <c r="F175">
        <f>[1]!wallScanTrans(B175,G165,H165,I165,L165)+J165</f>
        <v>290.2463572065559</v>
      </c>
      <c r="G175">
        <f t="shared" si="3"/>
        <v>1.7521252428630632E-2</v>
      </c>
    </row>
    <row r="176" spans="1:12">
      <c r="A176">
        <v>9</v>
      </c>
      <c r="B176">
        <v>-17.704999999999998</v>
      </c>
      <c r="C176">
        <v>110</v>
      </c>
      <c r="D176">
        <v>21000</v>
      </c>
      <c r="E176">
        <v>263</v>
      </c>
      <c r="F176">
        <f>[1]!wallScanTrans(B176,G165,H165,I165,L165)+J165</f>
        <v>290.2463572065559</v>
      </c>
      <c r="G176">
        <f t="shared" si="3"/>
        <v>2.8226767339438807</v>
      </c>
    </row>
    <row r="177" spans="1:7">
      <c r="A177">
        <v>10</v>
      </c>
      <c r="B177">
        <v>-17.77</v>
      </c>
      <c r="C177">
        <v>112</v>
      </c>
      <c r="D177">
        <v>21000</v>
      </c>
      <c r="E177">
        <v>285</v>
      </c>
      <c r="F177">
        <f>[1]!wallScanTrans(B177,G165,H165,I165,L165)+J165</f>
        <v>290.2463572065559</v>
      </c>
      <c r="G177">
        <f t="shared" si="3"/>
        <v>9.6576364697477254E-2</v>
      </c>
    </row>
    <row r="178" spans="1:7">
      <c r="A178">
        <v>11</v>
      </c>
      <c r="B178">
        <v>-17.829999999999998</v>
      </c>
      <c r="C178">
        <v>112</v>
      </c>
      <c r="D178">
        <v>21000</v>
      </c>
      <c r="E178">
        <v>306</v>
      </c>
      <c r="F178">
        <f>[1]!wallScanTrans(B178,G165,H165,I165,L165)+J165</f>
        <v>290.2463572065559</v>
      </c>
      <c r="G178">
        <f t="shared" si="3"/>
        <v>0.81103680151448776</v>
      </c>
    </row>
    <row r="179" spans="1:7">
      <c r="A179">
        <v>12</v>
      </c>
      <c r="B179">
        <v>-17.89</v>
      </c>
      <c r="C179">
        <v>111</v>
      </c>
      <c r="D179">
        <v>21000</v>
      </c>
      <c r="E179">
        <v>292</v>
      </c>
      <c r="F179">
        <f>[1]!wallScanTrans(B179,G165,H165,I165,L165)+J165</f>
        <v>290.2463572065559</v>
      </c>
      <c r="G179">
        <f t="shared" si="3"/>
        <v>1.0531722763693251E-2</v>
      </c>
    </row>
    <row r="180" spans="1:7">
      <c r="A180">
        <v>13</v>
      </c>
      <c r="B180">
        <v>-17.965</v>
      </c>
      <c r="C180">
        <v>110</v>
      </c>
      <c r="D180">
        <v>21000</v>
      </c>
      <c r="E180">
        <v>281</v>
      </c>
      <c r="F180">
        <f>[1]!wallScanTrans(B180,G165,H165,I165,L165)+J165</f>
        <v>290.2463572065559</v>
      </c>
      <c r="G180">
        <f t="shared" si="3"/>
        <v>0.30425310174814313</v>
      </c>
    </row>
    <row r="181" spans="1:7">
      <c r="A181">
        <v>14</v>
      </c>
      <c r="B181">
        <v>-18.024999999999999</v>
      </c>
      <c r="C181">
        <v>111</v>
      </c>
      <c r="D181">
        <v>21000</v>
      </c>
      <c r="E181">
        <v>276</v>
      </c>
      <c r="F181">
        <f>[1]!wallScanTrans(B181,G165,H165,I165,L165)+J165</f>
        <v>290.2463572065559</v>
      </c>
      <c r="G181">
        <f t="shared" si="3"/>
        <v>0.73535758571299714</v>
      </c>
    </row>
    <row r="182" spans="1:7">
      <c r="A182">
        <v>15</v>
      </c>
      <c r="B182">
        <v>-18.079999999999998</v>
      </c>
      <c r="C182">
        <v>111</v>
      </c>
      <c r="D182">
        <v>21000</v>
      </c>
      <c r="E182">
        <v>298</v>
      </c>
      <c r="F182">
        <f>[1]!wallScanTrans(B182,G165,H165,I165,L165)+J165</f>
        <v>287.67823452905122</v>
      </c>
      <c r="G182">
        <f t="shared" si="3"/>
        <v>0.35751289408480003</v>
      </c>
    </row>
    <row r="183" spans="1:7">
      <c r="A183">
        <v>16</v>
      </c>
      <c r="B183">
        <v>-18.16</v>
      </c>
      <c r="C183">
        <v>110</v>
      </c>
      <c r="D183">
        <v>21000</v>
      </c>
      <c r="E183">
        <v>279</v>
      </c>
      <c r="F183">
        <f>[1]!wallScanTrans(B183,G165,H165,I165,L165)+J165</f>
        <v>267.64471275703801</v>
      </c>
      <c r="G183">
        <f t="shared" si="3"/>
        <v>0.46215967157768945</v>
      </c>
    </row>
    <row r="184" spans="1:7">
      <c r="A184">
        <v>17</v>
      </c>
      <c r="B184">
        <v>-18.23</v>
      </c>
      <c r="C184">
        <v>111</v>
      </c>
      <c r="D184">
        <v>21000</v>
      </c>
      <c r="E184">
        <v>230</v>
      </c>
      <c r="F184">
        <f>[1]!wallScanTrans(B184,G165,H165,I165,L165)+J165</f>
        <v>233.81992040021322</v>
      </c>
      <c r="G184">
        <f t="shared" si="3"/>
        <v>6.3442573321587523E-2</v>
      </c>
    </row>
    <row r="185" spans="1:7">
      <c r="A185">
        <v>18</v>
      </c>
      <c r="B185">
        <v>-18.28</v>
      </c>
      <c r="C185">
        <v>111</v>
      </c>
      <c r="D185">
        <v>21000</v>
      </c>
      <c r="E185">
        <v>191</v>
      </c>
      <c r="F185">
        <f>[1]!wallScanTrans(B185,G165,H165,I165,L165)+J165</f>
        <v>200.3711169457122</v>
      </c>
      <c r="G185">
        <f t="shared" si="3"/>
        <v>0.45977922937285026</v>
      </c>
    </row>
    <row r="186" spans="1:7">
      <c r="A186">
        <v>19</v>
      </c>
      <c r="B186">
        <v>-18.344999999999999</v>
      </c>
      <c r="C186">
        <v>111</v>
      </c>
      <c r="D186">
        <v>21000</v>
      </c>
      <c r="E186">
        <v>167</v>
      </c>
      <c r="F186">
        <f>[1]!wallScanTrans(B186,G165,H165,I165,L165)+J165</f>
        <v>159.47952833126419</v>
      </c>
      <c r="G186">
        <f t="shared" si="3"/>
        <v>0.33866762946262252</v>
      </c>
    </row>
    <row r="187" spans="1:7">
      <c r="A187">
        <v>20</v>
      </c>
      <c r="B187">
        <v>-18.425000000000001</v>
      </c>
      <c r="C187">
        <v>111</v>
      </c>
      <c r="D187">
        <v>21000</v>
      </c>
      <c r="E187">
        <v>125</v>
      </c>
      <c r="F187">
        <f>[1]!wallScanTrans(B187,G165,H165,I165,L165)+J165</f>
        <v>127.15402358668116</v>
      </c>
      <c r="G187">
        <f t="shared" si="3"/>
        <v>3.7118540895830242E-2</v>
      </c>
    </row>
    <row r="188" spans="1:7">
      <c r="A188">
        <v>21</v>
      </c>
      <c r="B188">
        <v>-18.475000000000001</v>
      </c>
      <c r="C188">
        <v>111</v>
      </c>
      <c r="D188">
        <v>21000</v>
      </c>
      <c r="E188">
        <v>124</v>
      </c>
      <c r="F188">
        <f>[1]!wallScanTrans(B188,G165,H165,I165,L165)+J165</f>
        <v>117.0382493347493</v>
      </c>
      <c r="G188">
        <f t="shared" si="3"/>
        <v>0.39085461552515022</v>
      </c>
    </row>
    <row r="189" spans="1:7">
      <c r="A189">
        <v>22</v>
      </c>
      <c r="B189">
        <v>-18.54</v>
      </c>
      <c r="C189">
        <v>112</v>
      </c>
      <c r="D189">
        <v>21000</v>
      </c>
      <c r="E189">
        <v>116</v>
      </c>
      <c r="F189">
        <f>[1]!wallScanTrans(B189,G165,H165,I165,L165)+J165</f>
        <v>114.532594159067</v>
      </c>
      <c r="G189">
        <f t="shared" si="3"/>
        <v>1.8562757775898938E-2</v>
      </c>
    </row>
    <row r="190" spans="1:7">
      <c r="A190">
        <v>23</v>
      </c>
      <c r="B190">
        <v>-18.62</v>
      </c>
      <c r="C190">
        <v>111</v>
      </c>
      <c r="D190">
        <v>21000</v>
      </c>
      <c r="E190">
        <v>111</v>
      </c>
      <c r="F190">
        <f>[1]!wallScanTrans(B190,G165,H165,I165,L165)+J165</f>
        <v>114.532594159067</v>
      </c>
      <c r="G190">
        <f t="shared" si="3"/>
        <v>0.11242541885292166</v>
      </c>
    </row>
    <row r="191" spans="1:7">
      <c r="A191">
        <v>24</v>
      </c>
      <c r="B191">
        <v>-18.675000000000001</v>
      </c>
      <c r="C191">
        <v>112</v>
      </c>
      <c r="D191">
        <v>21000</v>
      </c>
      <c r="E191">
        <v>115</v>
      </c>
      <c r="F191">
        <f>[1]!wallScanTrans(B191,G165,H165,I165,L165)+J165</f>
        <v>114.532594159067</v>
      </c>
      <c r="G191">
        <f t="shared" si="3"/>
        <v>1.8997236533763685E-3</v>
      </c>
    </row>
    <row r="192" spans="1:7">
      <c r="A192">
        <v>25</v>
      </c>
      <c r="B192">
        <v>-18.734999999999999</v>
      </c>
      <c r="C192">
        <v>111</v>
      </c>
      <c r="D192">
        <v>21000</v>
      </c>
      <c r="E192">
        <v>129</v>
      </c>
      <c r="F192">
        <f>[1]!wallScanTrans(B192,G165,H165,I165,L165)+J165</f>
        <v>114.532594159067</v>
      </c>
      <c r="G192">
        <f t="shared" si="3"/>
        <v>1.6225258276454435</v>
      </c>
    </row>
    <row r="193" spans="1:7">
      <c r="A193">
        <v>26</v>
      </c>
      <c r="B193">
        <v>-18.8</v>
      </c>
      <c r="C193">
        <v>109</v>
      </c>
      <c r="D193">
        <v>21000</v>
      </c>
      <c r="E193">
        <v>112</v>
      </c>
      <c r="F193">
        <f>[1]!wallScanTrans(B193,G165,H165,I165,L165)+J165</f>
        <v>114.532594159067</v>
      </c>
      <c r="G193">
        <f t="shared" si="3"/>
        <v>5.7268153344109805E-2</v>
      </c>
    </row>
    <row r="194" spans="1:7">
      <c r="A194">
        <v>27</v>
      </c>
      <c r="B194">
        <v>-18.875</v>
      </c>
      <c r="C194">
        <v>113</v>
      </c>
      <c r="D194">
        <v>21000</v>
      </c>
      <c r="E194">
        <v>124</v>
      </c>
      <c r="F194">
        <f>[1]!wallScanTrans(B194,G165,H165,I165,L165)+J165</f>
        <v>114.532594159067</v>
      </c>
      <c r="G194">
        <f t="shared" si="3"/>
        <v>0.7228368819107438</v>
      </c>
    </row>
    <row r="195" spans="1:7">
      <c r="A195">
        <v>28</v>
      </c>
      <c r="B195">
        <v>-18.934999999999999</v>
      </c>
      <c r="C195">
        <v>111</v>
      </c>
      <c r="D195">
        <v>21000</v>
      </c>
      <c r="E195">
        <v>120</v>
      </c>
      <c r="F195">
        <f>[1]!wallScanTrans(B195,G165,H165,I165,L165)+J165</f>
        <v>114.532594159067</v>
      </c>
      <c r="G195">
        <f t="shared" si="3"/>
        <v>0.24910438857890213</v>
      </c>
    </row>
    <row r="196" spans="1:7">
      <c r="A196">
        <v>29</v>
      </c>
      <c r="B196">
        <v>-18.995000000000001</v>
      </c>
      <c r="C196">
        <v>111</v>
      </c>
      <c r="D196">
        <v>21000</v>
      </c>
      <c r="E196">
        <v>107</v>
      </c>
      <c r="F196">
        <f>[1]!wallScanTrans(B196,G165,H165,I165,L165)+J165</f>
        <v>114.532594159067</v>
      </c>
      <c r="G196">
        <f t="shared" si="3"/>
        <v>0.53028013799261986</v>
      </c>
    </row>
    <row r="197" spans="1:7">
      <c r="A197">
        <v>30</v>
      </c>
      <c r="B197">
        <v>-19.065000000000001</v>
      </c>
      <c r="C197">
        <v>112</v>
      </c>
      <c r="D197">
        <v>21000</v>
      </c>
      <c r="E197">
        <v>115</v>
      </c>
      <c r="F197">
        <f>[1]!wallScanTrans(B197,G165,H165,I165,L165)+J165</f>
        <v>114.532594159067</v>
      </c>
      <c r="G197">
        <f t="shared" si="3"/>
        <v>1.8997236533763685E-3</v>
      </c>
    </row>
    <row r="198" spans="1:7">
      <c r="A198">
        <v>31</v>
      </c>
      <c r="B198">
        <v>-19.13</v>
      </c>
      <c r="C198">
        <v>111</v>
      </c>
      <c r="D198">
        <v>21000</v>
      </c>
      <c r="E198">
        <v>99</v>
      </c>
      <c r="F198">
        <f>[1]!wallScanTrans(B198,G165,H165,I165,L165)+J165</f>
        <v>114.532594159067</v>
      </c>
      <c r="G198">
        <f t="shared" si="3"/>
        <v>2.4369846596998217</v>
      </c>
    </row>
    <row r="199" spans="1:7">
      <c r="A199">
        <v>32</v>
      </c>
      <c r="B199">
        <v>-19.195</v>
      </c>
      <c r="C199">
        <v>110</v>
      </c>
      <c r="D199">
        <v>21000</v>
      </c>
      <c r="E199">
        <v>118</v>
      </c>
      <c r="F199">
        <f>[1]!wallScanTrans(B199,G165,H165,I165,L165)+J165</f>
        <v>114.532594159067</v>
      </c>
      <c r="G199">
        <f t="shared" si="3"/>
        <v>0.10188901072657852</v>
      </c>
    </row>
    <row r="200" spans="1:7">
      <c r="A200">
        <v>33</v>
      </c>
      <c r="B200">
        <v>-19.254999999999999</v>
      </c>
      <c r="C200">
        <v>111</v>
      </c>
      <c r="D200">
        <v>21000</v>
      </c>
      <c r="E200">
        <v>109</v>
      </c>
      <c r="F200">
        <f>[1]!wallScanTrans(B200,G165,H165,I165,L165)+J165</f>
        <v>114.532594159067</v>
      </c>
      <c r="G200">
        <f t="shared" si="3"/>
        <v>0.28082200118295703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3:M51"/>
  <sheetViews>
    <sheetView tabSelected="1" workbookViewId="0">
      <selection activeCell="H22" sqref="H22"/>
    </sheetView>
  </sheetViews>
  <sheetFormatPr defaultRowHeight="15"/>
  <cols>
    <col min="4" max="4" width="11.140625" customWidth="1"/>
    <col min="7" max="7" width="24.5703125" bestFit="1" customWidth="1"/>
  </cols>
  <sheetData>
    <row r="3" spans="3:13">
      <c r="C3" t="s">
        <v>79</v>
      </c>
    </row>
    <row r="4" spans="3:13">
      <c r="C4" t="s">
        <v>68</v>
      </c>
    </row>
    <row r="5" spans="3:13">
      <c r="C5" s="1" t="s">
        <v>69</v>
      </c>
      <c r="D5" s="1" t="s">
        <v>70</v>
      </c>
      <c r="E5" s="1" t="s">
        <v>71</v>
      </c>
      <c r="G5" t="s">
        <v>72</v>
      </c>
      <c r="H5" s="1" t="s">
        <v>73</v>
      </c>
      <c r="I5" s="1" t="s">
        <v>74</v>
      </c>
      <c r="J5" s="1" t="s">
        <v>75</v>
      </c>
      <c r="K5" s="1" t="s">
        <v>34</v>
      </c>
      <c r="M5" s="1" t="s">
        <v>76</v>
      </c>
    </row>
    <row r="6" spans="3:13">
      <c r="C6" s="3">
        <v>-78.133859352384221</v>
      </c>
      <c r="D6" s="3">
        <f>'980061'!H15</f>
        <v>-18.056823598237557</v>
      </c>
      <c r="E6" s="3">
        <f>'980061'!H65</f>
        <v>-18.122981995289592</v>
      </c>
      <c r="H6" s="4">
        <f>$C$6+M6</f>
        <v>-77.983859352384215</v>
      </c>
      <c r="I6" s="4">
        <f>$D$6+($E$6-$D$6)/(2.35)*(M6-0.15)+0.15</f>
        <v>-17.906823598237558</v>
      </c>
      <c r="J6">
        <v>52.805</v>
      </c>
      <c r="K6">
        <v>13.5</v>
      </c>
      <c r="M6">
        <v>0.15</v>
      </c>
    </row>
    <row r="7" spans="3:13">
      <c r="C7" s="1"/>
      <c r="D7" s="1"/>
      <c r="E7" s="1"/>
      <c r="H7" s="4">
        <f t="shared" ref="H7:H11" si="0">$C$6+M7</f>
        <v>-77.483859352384215</v>
      </c>
      <c r="I7" s="4">
        <f t="shared" ref="I7:I11" si="1">$D$6+($E$6-$D$6)/(2.35)*(M7-0.15)+0.15</f>
        <v>-17.92089985292948</v>
      </c>
      <c r="J7">
        <v>52.805</v>
      </c>
      <c r="K7">
        <v>13.5</v>
      </c>
      <c r="M7">
        <v>0.65</v>
      </c>
    </row>
    <row r="8" spans="3:13">
      <c r="C8" s="1"/>
      <c r="D8" s="1"/>
      <c r="E8" s="1"/>
      <c r="H8" s="4">
        <f t="shared" si="0"/>
        <v>-76.983859352384215</v>
      </c>
      <c r="I8" s="4">
        <f t="shared" si="1"/>
        <v>-17.934976107621402</v>
      </c>
      <c r="J8">
        <v>52.805</v>
      </c>
      <c r="K8">
        <v>13.5</v>
      </c>
      <c r="M8">
        <v>1.1499999999999999</v>
      </c>
    </row>
    <row r="9" spans="3:13">
      <c r="C9" s="1"/>
      <c r="D9" s="1"/>
      <c r="E9" s="1"/>
      <c r="H9" s="4">
        <f t="shared" si="0"/>
        <v>-76.483859352384215</v>
      </c>
      <c r="I9" s="4">
        <f t="shared" si="1"/>
        <v>-17.949052362313324</v>
      </c>
      <c r="J9">
        <v>52.805</v>
      </c>
      <c r="K9">
        <v>13.5</v>
      </c>
      <c r="M9">
        <v>1.65</v>
      </c>
    </row>
    <row r="10" spans="3:13">
      <c r="C10" s="1"/>
      <c r="D10" s="1"/>
      <c r="E10" s="1"/>
      <c r="H10" s="4">
        <f t="shared" si="0"/>
        <v>-75.983859352384215</v>
      </c>
      <c r="I10" s="4">
        <f t="shared" si="1"/>
        <v>-17.96312861700525</v>
      </c>
      <c r="J10">
        <v>52.805</v>
      </c>
      <c r="K10">
        <v>13.5</v>
      </c>
      <c r="M10">
        <v>2.15</v>
      </c>
    </row>
    <row r="11" spans="3:13">
      <c r="C11" s="1"/>
      <c r="D11" s="1"/>
      <c r="E11" s="1"/>
      <c r="H11" s="4">
        <f t="shared" si="0"/>
        <v>-75.633859352384221</v>
      </c>
      <c r="I11" s="4">
        <f t="shared" si="1"/>
        <v>-17.972981995289594</v>
      </c>
      <c r="J11">
        <v>52.805</v>
      </c>
      <c r="K11">
        <v>13.5</v>
      </c>
      <c r="M11">
        <v>2.5</v>
      </c>
    </row>
    <row r="12" spans="3:13">
      <c r="C12" s="1"/>
      <c r="D12" s="1"/>
      <c r="E12" s="1"/>
      <c r="G12" t="s">
        <v>77</v>
      </c>
      <c r="H12" s="4">
        <f>$C$6+M12</f>
        <v>-77.983859352384215</v>
      </c>
      <c r="I12" s="4">
        <f>$D$6+($E$6-$D$6)/(2.35)*(M12-0.15)+1.5</f>
        <v>-16.556823598237557</v>
      </c>
      <c r="J12">
        <v>52.805</v>
      </c>
      <c r="K12">
        <v>13.5</v>
      </c>
      <c r="M12">
        <v>0.15</v>
      </c>
    </row>
    <row r="13" spans="3:13">
      <c r="C13" s="1"/>
      <c r="D13" s="1"/>
      <c r="E13" s="1"/>
      <c r="H13" s="4">
        <f t="shared" ref="H13:H17" si="2">$C$6+M13</f>
        <v>-77.483859352384215</v>
      </c>
      <c r="I13" s="4">
        <f t="shared" ref="I13:I18" si="3">$D$6+($E$6-$D$6)/(2.35)*(M13-0.15)+1.5</f>
        <v>-16.570899852929479</v>
      </c>
      <c r="J13">
        <v>52.805</v>
      </c>
      <c r="K13">
        <v>13.5</v>
      </c>
      <c r="M13">
        <v>0.65</v>
      </c>
    </row>
    <row r="14" spans="3:13">
      <c r="H14" s="4">
        <f t="shared" si="2"/>
        <v>-76.983859352384215</v>
      </c>
      <c r="I14" s="4">
        <f t="shared" si="3"/>
        <v>-16.584976107621401</v>
      </c>
      <c r="J14">
        <v>52.805</v>
      </c>
      <c r="K14">
        <v>13.5</v>
      </c>
      <c r="M14">
        <v>1.1499999999999999</v>
      </c>
    </row>
    <row r="15" spans="3:13">
      <c r="H15" s="4">
        <f t="shared" si="2"/>
        <v>-76.483859352384215</v>
      </c>
      <c r="I15" s="4">
        <f t="shared" si="3"/>
        <v>-16.599052362313323</v>
      </c>
      <c r="J15">
        <v>52.805</v>
      </c>
      <c r="K15">
        <v>13.5</v>
      </c>
      <c r="M15">
        <v>1.65</v>
      </c>
    </row>
    <row r="16" spans="3:13">
      <c r="H16" s="4">
        <f t="shared" si="2"/>
        <v>-75.983859352384215</v>
      </c>
      <c r="I16" s="4">
        <f t="shared" si="3"/>
        <v>-16.613128617005248</v>
      </c>
      <c r="J16">
        <v>52.805</v>
      </c>
      <c r="K16">
        <v>13.5</v>
      </c>
      <c r="M16">
        <v>2.15</v>
      </c>
    </row>
    <row r="17" spans="3:13">
      <c r="H17" s="4">
        <f t="shared" si="2"/>
        <v>-75.633859352384221</v>
      </c>
      <c r="I17" s="4">
        <f t="shared" si="3"/>
        <v>-16.622981995289592</v>
      </c>
      <c r="J17">
        <v>52.805</v>
      </c>
      <c r="K17">
        <v>13.5</v>
      </c>
      <c r="M17">
        <v>2.5</v>
      </c>
    </row>
    <row r="18" spans="3:13">
      <c r="G18" t="s">
        <v>78</v>
      </c>
      <c r="H18" s="4">
        <f>$C$6+0.15</f>
        <v>-77.983859352384215</v>
      </c>
      <c r="I18" s="4">
        <f>$D$6+M18</f>
        <v>-17.556823598237557</v>
      </c>
      <c r="J18">
        <v>52.805</v>
      </c>
      <c r="K18">
        <v>13.5</v>
      </c>
      <c r="M18">
        <v>0.5</v>
      </c>
    </row>
    <row r="19" spans="3:13">
      <c r="H19" s="4">
        <f t="shared" ref="H19:H26" si="4">$C$6+0.15</f>
        <v>-77.983859352384215</v>
      </c>
      <c r="I19" s="4">
        <f t="shared" ref="I19:I26" si="5">$D$6+M19</f>
        <v>-17.306823598237557</v>
      </c>
      <c r="J19">
        <v>52.805</v>
      </c>
      <c r="K19">
        <v>13.5</v>
      </c>
      <c r="M19">
        <v>0.75</v>
      </c>
    </row>
    <row r="20" spans="3:13">
      <c r="H20" s="4">
        <f t="shared" si="4"/>
        <v>-77.983859352384215</v>
      </c>
      <c r="I20" s="4">
        <f t="shared" si="5"/>
        <v>-17.056823598237557</v>
      </c>
      <c r="J20">
        <v>52.805</v>
      </c>
      <c r="K20">
        <v>13.5</v>
      </c>
      <c r="M20">
        <v>1</v>
      </c>
    </row>
    <row r="21" spans="3:13">
      <c r="H21" s="4">
        <f t="shared" si="4"/>
        <v>-77.983859352384215</v>
      </c>
      <c r="I21" s="4">
        <f t="shared" si="5"/>
        <v>-16.806823598237557</v>
      </c>
      <c r="J21">
        <v>52.805</v>
      </c>
      <c r="K21">
        <v>13.5</v>
      </c>
      <c r="M21">
        <v>1.25</v>
      </c>
    </row>
    <row r="22" spans="3:13">
      <c r="H22" s="4">
        <f t="shared" si="4"/>
        <v>-77.983859352384215</v>
      </c>
      <c r="I22" s="4">
        <f t="shared" si="5"/>
        <v>-16.306823598237557</v>
      </c>
      <c r="J22">
        <v>52.805</v>
      </c>
      <c r="K22">
        <v>13.5</v>
      </c>
      <c r="M22">
        <v>1.75</v>
      </c>
    </row>
    <row r="23" spans="3:13">
      <c r="H23" s="4">
        <f t="shared" si="4"/>
        <v>-77.983859352384215</v>
      </c>
      <c r="I23" s="4">
        <f t="shared" si="5"/>
        <v>-16.056823598237557</v>
      </c>
      <c r="J23">
        <v>52.805</v>
      </c>
      <c r="K23">
        <v>13.5</v>
      </c>
      <c r="M23">
        <v>2</v>
      </c>
    </row>
    <row r="24" spans="3:13">
      <c r="H24" s="4">
        <f t="shared" si="4"/>
        <v>-77.983859352384215</v>
      </c>
      <c r="I24" s="4">
        <f t="shared" si="5"/>
        <v>-15.806823598237557</v>
      </c>
      <c r="J24">
        <v>52.805</v>
      </c>
      <c r="K24">
        <v>13.5</v>
      </c>
      <c r="M24">
        <v>2.25</v>
      </c>
    </row>
    <row r="25" spans="3:13">
      <c r="H25" s="4">
        <f t="shared" si="4"/>
        <v>-77.983859352384215</v>
      </c>
      <c r="I25" s="4">
        <f t="shared" si="5"/>
        <v>-15.556823598237557</v>
      </c>
      <c r="J25">
        <v>52.805</v>
      </c>
      <c r="K25">
        <v>13.5</v>
      </c>
      <c r="M25">
        <v>2.5</v>
      </c>
    </row>
    <row r="26" spans="3:13">
      <c r="H26" s="4">
        <f t="shared" si="4"/>
        <v>-77.983859352384215</v>
      </c>
      <c r="I26" s="4">
        <f t="shared" si="5"/>
        <v>-15.306823598237557</v>
      </c>
      <c r="J26">
        <v>52.805</v>
      </c>
      <c r="K26">
        <v>13.5</v>
      </c>
      <c r="M26">
        <v>2.75</v>
      </c>
    </row>
    <row r="29" spans="3:13">
      <c r="C29" t="s">
        <v>80</v>
      </c>
    </row>
    <row r="30" spans="3:13">
      <c r="C30" s="1" t="s">
        <v>69</v>
      </c>
      <c r="D30" s="1" t="s">
        <v>70</v>
      </c>
      <c r="E30" s="1" t="s">
        <v>71</v>
      </c>
      <c r="G30" t="s">
        <v>72</v>
      </c>
      <c r="H30" s="1" t="s">
        <v>73</v>
      </c>
      <c r="I30" s="1" t="s">
        <v>74</v>
      </c>
      <c r="J30" s="1" t="s">
        <v>75</v>
      </c>
      <c r="K30" s="1" t="s">
        <v>34</v>
      </c>
      <c r="M30" s="1" t="s">
        <v>76</v>
      </c>
    </row>
    <row r="31" spans="3:13">
      <c r="C31" s="3">
        <v>-78.276639439856311</v>
      </c>
      <c r="D31" s="3">
        <f>'980061'!H115</f>
        <v>-18.306853521547495</v>
      </c>
      <c r="E31" s="3">
        <f>'980061'!H165</f>
        <v>-18.277251106831613</v>
      </c>
      <c r="H31" s="4">
        <f>$C$31+M31</f>
        <v>-78.126639439856305</v>
      </c>
      <c r="I31" s="4">
        <f>$D$31+($E$31-$D$31)/(2.35)*(M31-0.15)+0.15</f>
        <v>-18.156853521547497</v>
      </c>
      <c r="J31">
        <v>12.615</v>
      </c>
      <c r="K31">
        <v>13.5</v>
      </c>
      <c r="M31">
        <v>0.15</v>
      </c>
    </row>
    <row r="32" spans="3:13">
      <c r="C32" s="1"/>
      <c r="D32" s="1"/>
      <c r="E32" s="1"/>
      <c r="H32" s="4">
        <f t="shared" ref="H32:H36" si="6">$C$31+M32</f>
        <v>-77.626639439856305</v>
      </c>
      <c r="I32" s="4">
        <f t="shared" ref="I32:I37" si="7">$D$31+($E$31-$D$31)/(2.35)*(M32-0.15)+0.15</f>
        <v>-18.150555135437735</v>
      </c>
      <c r="J32">
        <v>12.615</v>
      </c>
      <c r="K32">
        <v>13.5</v>
      </c>
      <c r="M32">
        <v>0.65</v>
      </c>
    </row>
    <row r="33" spans="3:13">
      <c r="C33" s="1"/>
      <c r="D33" s="1"/>
      <c r="E33" s="1"/>
      <c r="H33" s="4">
        <f t="shared" si="6"/>
        <v>-77.126639439856305</v>
      </c>
      <c r="I33" s="4">
        <f t="shared" si="7"/>
        <v>-18.144256749327972</v>
      </c>
      <c r="J33">
        <v>12.615</v>
      </c>
      <c r="K33">
        <v>13.5</v>
      </c>
      <c r="M33">
        <v>1.1499999999999999</v>
      </c>
    </row>
    <row r="34" spans="3:13">
      <c r="C34" s="1"/>
      <c r="D34" s="1"/>
      <c r="E34" s="1"/>
      <c r="H34" s="4">
        <f t="shared" si="6"/>
        <v>-76.626639439856305</v>
      </c>
      <c r="I34" s="4">
        <f t="shared" si="7"/>
        <v>-18.13795836321821</v>
      </c>
      <c r="J34">
        <v>12.615</v>
      </c>
      <c r="K34">
        <v>13.5</v>
      </c>
      <c r="M34">
        <v>1.65</v>
      </c>
    </row>
    <row r="35" spans="3:13">
      <c r="C35" s="1"/>
      <c r="D35" s="1"/>
      <c r="E35" s="1"/>
      <c r="H35" s="4">
        <f t="shared" si="6"/>
        <v>-76.126639439856305</v>
      </c>
      <c r="I35" s="4">
        <f t="shared" si="7"/>
        <v>-18.131659977108448</v>
      </c>
      <c r="J35">
        <v>12.615</v>
      </c>
      <c r="K35">
        <v>13.5</v>
      </c>
      <c r="M35">
        <v>2.15</v>
      </c>
    </row>
    <row r="36" spans="3:13">
      <c r="C36" s="1"/>
      <c r="D36" s="1"/>
      <c r="E36" s="1"/>
      <c r="H36" s="4">
        <f t="shared" si="6"/>
        <v>-75.776639439856311</v>
      </c>
      <c r="I36" s="4">
        <f t="shared" si="7"/>
        <v>-18.127251106831615</v>
      </c>
      <c r="J36">
        <v>12.615</v>
      </c>
      <c r="K36">
        <v>13.5</v>
      </c>
      <c r="M36">
        <v>2.5</v>
      </c>
    </row>
    <row r="37" spans="3:13">
      <c r="C37" s="1"/>
      <c r="D37" s="1"/>
      <c r="E37" s="1"/>
      <c r="G37" t="s">
        <v>77</v>
      </c>
      <c r="H37" s="4">
        <f>$C$31+M37</f>
        <v>-78.126639439856305</v>
      </c>
      <c r="I37" s="4">
        <f>$D$31+($E$31-$D$31)/(2.35)*(M37-0.15)+1.5</f>
        <v>-16.806853521547495</v>
      </c>
      <c r="J37">
        <v>12.615</v>
      </c>
      <c r="K37">
        <v>13.5</v>
      </c>
      <c r="M37">
        <v>0.15</v>
      </c>
    </row>
    <row r="38" spans="3:13">
      <c r="C38" s="1"/>
      <c r="D38" s="1"/>
      <c r="E38" s="1"/>
      <c r="H38" s="4">
        <f t="shared" ref="H38:H42" si="8">$C$31+M38</f>
        <v>-77.626639439856305</v>
      </c>
      <c r="I38" s="4">
        <f t="shared" ref="I38:I42" si="9">$D$31+($E$31-$D$31)/(2.35)*(M38-0.15)+1.5</f>
        <v>-16.800555135437733</v>
      </c>
      <c r="J38">
        <v>12.615</v>
      </c>
      <c r="K38">
        <v>13.5</v>
      </c>
      <c r="M38">
        <v>0.65</v>
      </c>
    </row>
    <row r="39" spans="3:13">
      <c r="H39" s="4">
        <f t="shared" si="8"/>
        <v>-77.126639439856305</v>
      </c>
      <c r="I39" s="4">
        <f t="shared" si="9"/>
        <v>-16.794256749327971</v>
      </c>
      <c r="J39">
        <v>12.615</v>
      </c>
      <c r="K39">
        <v>13.5</v>
      </c>
      <c r="M39">
        <v>1.1499999999999999</v>
      </c>
    </row>
    <row r="40" spans="3:13">
      <c r="H40" s="4">
        <f t="shared" si="8"/>
        <v>-76.626639439856305</v>
      </c>
      <c r="I40" s="4">
        <f t="shared" si="9"/>
        <v>-16.787958363218209</v>
      </c>
      <c r="J40">
        <v>12.615</v>
      </c>
      <c r="K40">
        <v>13.5</v>
      </c>
      <c r="M40">
        <v>1.65</v>
      </c>
    </row>
    <row r="41" spans="3:13">
      <c r="H41" s="4">
        <f t="shared" si="8"/>
        <v>-76.126639439856305</v>
      </c>
      <c r="I41" s="4">
        <f t="shared" si="9"/>
        <v>-16.781659977108447</v>
      </c>
      <c r="J41">
        <v>12.615</v>
      </c>
      <c r="K41">
        <v>13.5</v>
      </c>
      <c r="M41">
        <v>2.15</v>
      </c>
    </row>
    <row r="42" spans="3:13">
      <c r="H42" s="4">
        <f t="shared" si="8"/>
        <v>-75.776639439856311</v>
      </c>
      <c r="I42" s="4">
        <f t="shared" si="9"/>
        <v>-16.777251106831613</v>
      </c>
      <c r="J42">
        <v>12.615</v>
      </c>
      <c r="K42">
        <v>13.5</v>
      </c>
      <c r="M42">
        <v>2.5</v>
      </c>
    </row>
    <row r="43" spans="3:13">
      <c r="G43" t="s">
        <v>78</v>
      </c>
      <c r="H43" s="4">
        <f>$C$31+0.15</f>
        <v>-78.126639439856305</v>
      </c>
      <c r="I43" s="4">
        <f>$D$31+M43</f>
        <v>-17.806853521547495</v>
      </c>
      <c r="J43">
        <v>12.615</v>
      </c>
      <c r="K43">
        <v>13.5</v>
      </c>
      <c r="M43">
        <v>0.5</v>
      </c>
    </row>
    <row r="44" spans="3:13">
      <c r="H44" s="4">
        <f t="shared" ref="H44:H51" si="10">$C$31+0.15</f>
        <v>-78.126639439856305</v>
      </c>
      <c r="I44" s="4">
        <f t="shared" ref="I44:I51" si="11">$D$31+M44</f>
        <v>-17.556853521547495</v>
      </c>
      <c r="J44">
        <v>12.615</v>
      </c>
      <c r="K44">
        <v>13.5</v>
      </c>
      <c r="M44">
        <v>0.75</v>
      </c>
    </row>
    <row r="45" spans="3:13">
      <c r="H45" s="4">
        <f t="shared" si="10"/>
        <v>-78.126639439856305</v>
      </c>
      <c r="I45" s="4">
        <f t="shared" si="11"/>
        <v>-17.306853521547495</v>
      </c>
      <c r="J45">
        <v>12.615</v>
      </c>
      <c r="K45">
        <v>13.5</v>
      </c>
      <c r="M45">
        <v>1</v>
      </c>
    </row>
    <row r="46" spans="3:13">
      <c r="H46" s="4">
        <f t="shared" si="10"/>
        <v>-78.126639439856305</v>
      </c>
      <c r="I46" s="4">
        <f t="shared" si="11"/>
        <v>-17.056853521547495</v>
      </c>
      <c r="J46">
        <v>12.615</v>
      </c>
      <c r="K46">
        <v>13.5</v>
      </c>
      <c r="M46">
        <v>1.25</v>
      </c>
    </row>
    <row r="47" spans="3:13">
      <c r="H47" s="4">
        <f t="shared" si="10"/>
        <v>-78.126639439856305</v>
      </c>
      <c r="I47" s="4">
        <f t="shared" si="11"/>
        <v>-16.556853521547495</v>
      </c>
      <c r="J47">
        <v>12.615</v>
      </c>
      <c r="K47">
        <v>13.5</v>
      </c>
      <c r="M47">
        <v>1.75</v>
      </c>
    </row>
    <row r="48" spans="3:13">
      <c r="H48" s="4">
        <f t="shared" si="10"/>
        <v>-78.126639439856305</v>
      </c>
      <c r="I48" s="4">
        <f t="shared" si="11"/>
        <v>-16.306853521547495</v>
      </c>
      <c r="J48">
        <v>12.615</v>
      </c>
      <c r="K48">
        <v>13.5</v>
      </c>
      <c r="M48">
        <v>2</v>
      </c>
    </row>
    <row r="49" spans="8:13">
      <c r="H49" s="4">
        <f t="shared" si="10"/>
        <v>-78.126639439856305</v>
      </c>
      <c r="I49" s="4">
        <f t="shared" si="11"/>
        <v>-16.056853521547495</v>
      </c>
      <c r="J49">
        <v>12.615</v>
      </c>
      <c r="K49">
        <v>13.5</v>
      </c>
      <c r="M49">
        <v>2.25</v>
      </c>
    </row>
    <row r="50" spans="8:13">
      <c r="H50" s="4">
        <f t="shared" si="10"/>
        <v>-78.126639439856305</v>
      </c>
      <c r="I50" s="4">
        <f t="shared" si="11"/>
        <v>-15.806853521547495</v>
      </c>
      <c r="J50">
        <v>12.615</v>
      </c>
      <c r="K50">
        <v>13.5</v>
      </c>
      <c r="M50">
        <v>2.5</v>
      </c>
    </row>
    <row r="51" spans="8:13">
      <c r="H51" s="4">
        <f t="shared" si="10"/>
        <v>-78.126639439856305</v>
      </c>
      <c r="I51" s="4">
        <f t="shared" si="11"/>
        <v>-15.556853521547495</v>
      </c>
      <c r="J51">
        <v>12.615</v>
      </c>
      <c r="K51">
        <v>13.5</v>
      </c>
      <c r="M51">
        <v>2.75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980061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2014-01-15T01:04:16Z</dcterms:created>
  <dcterms:modified xsi:type="dcterms:W3CDTF">2014-01-15T03:19:12Z</dcterms:modified>
</cp:coreProperties>
</file>