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40" yWindow="0" windowWidth="38560" windowHeight="20400" tabRatio="500" activeTab="3"/>
  </bookViews>
  <sheets>
    <sheet name="M_long_extra.dat" sheetId="3" r:id="rId1"/>
    <sheet name="M_tran_extra.dat" sheetId="2" r:id="rId2"/>
    <sheet name="M_norm_extra.dat" sheetId="1" r:id="rId3"/>
    <sheet name="M_5mm_extra" sheetId="4" r:id="rId4"/>
  </sheets>
  <externalReferences>
    <externalReference r:id="rId5"/>
  </externalReferences>
  <definedNames>
    <definedName name="_xlnm._FilterDatabase" localSheetId="3" hidden="1">M_5mm_extra!$T$68:$X$68</definedName>
    <definedName name="_xlnm._FilterDatabase" localSheetId="0" hidden="1">M_long_extra.dat!$B$1:$F$1</definedName>
    <definedName name="_xlnm._FilterDatabase" localSheetId="2" hidden="1">M_norm_extra.dat!$A$1:$F$1</definedName>
    <definedName name="_xlnm._FilterDatabase" localSheetId="1" hidden="1">M_tran_extra.dat!$B$1:$F$1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" i="4" l="1"/>
  <c r="U5" i="4"/>
  <c r="T6" i="4"/>
  <c r="U6" i="4"/>
  <c r="T7" i="4"/>
  <c r="U7" i="4"/>
  <c r="T8" i="4"/>
  <c r="U8" i="4"/>
  <c r="T9" i="4"/>
  <c r="U9" i="4"/>
  <c r="T10" i="4"/>
  <c r="U10" i="4"/>
  <c r="T11" i="4"/>
  <c r="U11" i="4"/>
  <c r="T12" i="4"/>
  <c r="U12" i="4"/>
  <c r="T13" i="4"/>
  <c r="U13" i="4"/>
  <c r="T14" i="4"/>
  <c r="U14" i="4"/>
  <c r="T15" i="4"/>
  <c r="U15" i="4"/>
  <c r="T16" i="4"/>
  <c r="U16" i="4"/>
  <c r="T17" i="4"/>
  <c r="U17" i="4"/>
  <c r="T18" i="4"/>
  <c r="U18" i="4"/>
  <c r="T19" i="4"/>
  <c r="U19" i="4"/>
  <c r="T20" i="4"/>
  <c r="U20" i="4"/>
  <c r="U4" i="4"/>
  <c r="T4" i="4"/>
  <c r="M5" i="4"/>
  <c r="M6" i="4"/>
  <c r="M7" i="4"/>
  <c r="M8" i="4"/>
  <c r="M9" i="4"/>
  <c r="M10" i="4"/>
  <c r="M11" i="4"/>
  <c r="M12" i="4"/>
  <c r="M13" i="4"/>
  <c r="M14" i="4"/>
  <c r="M4" i="4"/>
  <c r="N11" i="4"/>
  <c r="N12" i="4"/>
  <c r="N13" i="4"/>
  <c r="N14" i="4"/>
  <c r="N10" i="4"/>
  <c r="H19" i="4"/>
  <c r="D39" i="4"/>
  <c r="G39" i="4"/>
  <c r="J39" i="4"/>
  <c r="Q39" i="4"/>
  <c r="R39" i="4"/>
  <c r="S39" i="4"/>
  <c r="D40" i="4"/>
  <c r="G40" i="4"/>
  <c r="J40" i="4"/>
  <c r="Q40" i="4"/>
  <c r="R40" i="4"/>
  <c r="S40" i="4"/>
  <c r="D41" i="4"/>
  <c r="G41" i="4"/>
  <c r="J41" i="4"/>
  <c r="Q41" i="4"/>
  <c r="R41" i="4"/>
  <c r="S41" i="4"/>
  <c r="D42" i="4"/>
  <c r="G42" i="4"/>
  <c r="J42" i="4"/>
  <c r="Q42" i="4"/>
  <c r="R42" i="4"/>
  <c r="S42" i="4"/>
  <c r="D43" i="4"/>
  <c r="G43" i="4"/>
  <c r="J43" i="4"/>
  <c r="Q43" i="4"/>
  <c r="R43" i="4"/>
  <c r="S43" i="4"/>
  <c r="D44" i="4"/>
  <c r="G44" i="4"/>
  <c r="J44" i="4"/>
  <c r="Q44" i="4"/>
  <c r="R44" i="4"/>
  <c r="S44" i="4"/>
  <c r="D45" i="4"/>
  <c r="G45" i="4"/>
  <c r="J45" i="4"/>
  <c r="Q45" i="4"/>
  <c r="R45" i="4"/>
  <c r="S45" i="4"/>
  <c r="D46" i="4"/>
  <c r="G46" i="4"/>
  <c r="J46" i="4"/>
  <c r="Q46" i="4"/>
  <c r="R46" i="4"/>
  <c r="S46" i="4"/>
  <c r="D47" i="4"/>
  <c r="G47" i="4"/>
  <c r="J47" i="4"/>
  <c r="Q47" i="4"/>
  <c r="R47" i="4"/>
  <c r="S47" i="4"/>
  <c r="D48" i="4"/>
  <c r="G48" i="4"/>
  <c r="J48" i="4"/>
  <c r="Q48" i="4"/>
  <c r="R48" i="4"/>
  <c r="S48" i="4"/>
  <c r="D49" i="4"/>
  <c r="G49" i="4"/>
  <c r="J49" i="4"/>
  <c r="Q49" i="4"/>
  <c r="R49" i="4"/>
  <c r="S49" i="4"/>
  <c r="D50" i="4"/>
  <c r="G50" i="4"/>
  <c r="J50" i="4"/>
  <c r="Q50" i="4"/>
  <c r="R50" i="4"/>
  <c r="S50" i="4"/>
  <c r="D51" i="4"/>
  <c r="G51" i="4"/>
  <c r="J51" i="4"/>
  <c r="Q51" i="4"/>
  <c r="R51" i="4"/>
  <c r="S51" i="4"/>
  <c r="D52" i="4"/>
  <c r="G52" i="4"/>
  <c r="J52" i="4"/>
  <c r="Q52" i="4"/>
  <c r="R52" i="4"/>
  <c r="S52" i="4"/>
  <c r="D53" i="4"/>
  <c r="G53" i="4"/>
  <c r="J53" i="4"/>
  <c r="Q53" i="4"/>
  <c r="R53" i="4"/>
  <c r="S53" i="4"/>
  <c r="D54" i="4"/>
  <c r="G54" i="4"/>
  <c r="J54" i="4"/>
  <c r="Q54" i="4"/>
  <c r="R54" i="4"/>
  <c r="S54" i="4"/>
  <c r="C39" i="4"/>
  <c r="I39" i="4"/>
  <c r="F39" i="4"/>
  <c r="O39" i="4"/>
  <c r="C40" i="4"/>
  <c r="I40" i="4"/>
  <c r="F40" i="4"/>
  <c r="O40" i="4"/>
  <c r="C41" i="4"/>
  <c r="I41" i="4"/>
  <c r="F41" i="4"/>
  <c r="O41" i="4"/>
  <c r="C42" i="4"/>
  <c r="I42" i="4"/>
  <c r="F42" i="4"/>
  <c r="O42" i="4"/>
  <c r="C43" i="4"/>
  <c r="I43" i="4"/>
  <c r="F43" i="4"/>
  <c r="O43" i="4"/>
  <c r="C44" i="4"/>
  <c r="F44" i="4"/>
  <c r="I44" i="4"/>
  <c r="O44" i="4"/>
  <c r="C45" i="4"/>
  <c r="F45" i="4"/>
  <c r="I45" i="4"/>
  <c r="O45" i="4"/>
  <c r="C46" i="4"/>
  <c r="F46" i="4"/>
  <c r="I46" i="4"/>
  <c r="O46" i="4"/>
  <c r="C47" i="4"/>
  <c r="F47" i="4"/>
  <c r="I47" i="4"/>
  <c r="O47" i="4"/>
  <c r="C48" i="4"/>
  <c r="F48" i="4"/>
  <c r="I48" i="4"/>
  <c r="O48" i="4"/>
  <c r="C49" i="4"/>
  <c r="I49" i="4"/>
  <c r="F49" i="4"/>
  <c r="O49" i="4"/>
  <c r="C50" i="4"/>
  <c r="I50" i="4"/>
  <c r="F50" i="4"/>
  <c r="O50" i="4"/>
  <c r="C51" i="4"/>
  <c r="I51" i="4"/>
  <c r="F51" i="4"/>
  <c r="O51" i="4"/>
  <c r="C52" i="4"/>
  <c r="I52" i="4"/>
  <c r="F52" i="4"/>
  <c r="O52" i="4"/>
  <c r="C53" i="4"/>
  <c r="I53" i="4"/>
  <c r="F53" i="4"/>
  <c r="O53" i="4"/>
  <c r="C54" i="4"/>
  <c r="I54" i="4"/>
  <c r="F54" i="4"/>
  <c r="O54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C38" i="4"/>
  <c r="F38" i="4"/>
  <c r="I38" i="4"/>
  <c r="M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G38" i="4"/>
  <c r="B48" i="4"/>
  <c r="B39" i="4"/>
  <c r="B40" i="4"/>
  <c r="B41" i="4"/>
  <c r="B42" i="4"/>
  <c r="B43" i="4"/>
  <c r="B44" i="4"/>
  <c r="B45" i="4"/>
  <c r="B46" i="4"/>
  <c r="B47" i="4"/>
  <c r="B38" i="4"/>
  <c r="Q5" i="4"/>
  <c r="Q6" i="4"/>
  <c r="Q7" i="4"/>
  <c r="Q8" i="4"/>
  <c r="Q9" i="4"/>
  <c r="Q10" i="4"/>
  <c r="Q11" i="4"/>
  <c r="Q12" i="4"/>
  <c r="Q13" i="4"/>
  <c r="Q14" i="4"/>
  <c r="Q4" i="4"/>
  <c r="J10" i="4"/>
  <c r="J11" i="4"/>
  <c r="J12" i="4"/>
  <c r="J13" i="4"/>
  <c r="J14" i="4"/>
  <c r="J5" i="4"/>
  <c r="J6" i="4"/>
  <c r="J7" i="4"/>
  <c r="J8" i="4"/>
  <c r="J9" i="4"/>
  <c r="J4" i="4"/>
  <c r="B54" i="4"/>
  <c r="B53" i="4"/>
  <c r="B52" i="4"/>
  <c r="B51" i="4"/>
  <c r="B50" i="4"/>
  <c r="B49" i="4"/>
  <c r="N9" i="4"/>
  <c r="N8" i="4"/>
  <c r="N7" i="4"/>
  <c r="N6" i="4"/>
  <c r="N5" i="4"/>
  <c r="J38" i="4"/>
  <c r="D38" i="4"/>
  <c r="N4" i="4"/>
  <c r="S38" i="4"/>
  <c r="R38" i="4"/>
  <c r="Q38" i="4"/>
  <c r="O38" i="4"/>
  <c r="N38" i="4"/>
  <c r="L38" i="4"/>
  <c r="Q20" i="4"/>
  <c r="J20" i="4"/>
  <c r="Q19" i="4"/>
  <c r="J19" i="4"/>
  <c r="Q18" i="4"/>
  <c r="J18" i="4"/>
  <c r="Q17" i="4"/>
  <c r="J17" i="4"/>
  <c r="Q16" i="4"/>
  <c r="J16" i="4"/>
  <c r="Q15" i="4"/>
  <c r="J15" i="4"/>
</calcChain>
</file>

<file path=xl/comments1.xml><?xml version="1.0" encoding="utf-8"?>
<comments xmlns="http://schemas.openxmlformats.org/spreadsheetml/2006/main">
  <authors>
    <author>mhofmann</author>
  </authors>
  <commentList>
    <comment ref="C27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<sst xmlns="http://schemas.openxmlformats.org/spreadsheetml/2006/main" count="143" uniqueCount="46">
  <si>
    <t xml:space="preserve"> PeakPosition</t>
  </si>
  <si>
    <t xml:space="preserve"> XT</t>
  </si>
  <si>
    <t xml:space="preserve"> YT</t>
  </si>
  <si>
    <t xml:space="preserve"> ZT</t>
  </si>
  <si>
    <t xml:space="preserve"> PeakPositionErrorRel</t>
  </si>
  <si>
    <t xml:space="preserve"> </t>
  </si>
  <si>
    <t>Dist c/l</t>
  </si>
  <si>
    <t>Long</t>
  </si>
  <si>
    <t>Tansv</t>
  </si>
  <si>
    <t>Normal</t>
  </si>
  <si>
    <t>Actual</t>
  </si>
  <si>
    <t>s11</t>
  </si>
  <si>
    <t>s11 ref</t>
  </si>
  <si>
    <t>s22</t>
  </si>
  <si>
    <t>s22 ref</t>
  </si>
  <si>
    <t>s33</t>
  </si>
  <si>
    <t>s33 ref</t>
  </si>
  <si>
    <t>position</t>
  </si>
  <si>
    <t>2th</t>
  </si>
  <si>
    <t>2th error</t>
  </si>
  <si>
    <t>XT</t>
  </si>
  <si>
    <t>YT</t>
  </si>
  <si>
    <t>Strain</t>
  </si>
  <si>
    <t>Stress</t>
  </si>
  <si>
    <t>Stress Uncertainty</t>
  </si>
  <si>
    <t>Moduli</t>
  </si>
  <si>
    <t>Tran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</si>
  <si>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</si>
  <si>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</si>
  <si>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</si>
  <si>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</si>
  <si>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</si>
  <si>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</si>
  <si>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</si>
  <si>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</si>
  <si>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</si>
  <si>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Xt</t>
  </si>
  <si>
    <t>Yt</t>
  </si>
  <si>
    <t>normal</t>
  </si>
  <si>
    <t>X</t>
  </si>
  <si>
    <t>long</t>
  </si>
  <si>
    <t>tran</t>
  </si>
  <si>
    <t>norm</t>
  </si>
  <si>
    <t>long_err</t>
  </si>
  <si>
    <t>tran_err</t>
  </si>
  <si>
    <t>norm_err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</si>
</sst>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"/>
    <numFmt numFmtId="166" formatCode="0.0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i/>
      <sz val="10"/>
      <name val="Arial"/>
      <family val="2"/>
    </font>
    <font>
      <sz val="12"/>
      <color rgb="FF000000"/>
      <name val="Calibri"/>
      <family val="2"/>
      <scheme val="minor"/>
    </font>
    <font>
      <sz val="9"/>
      <name val="Arial"/>
      <family val="2"/>
    </font>
    <font>
      <sz val="2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FF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6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2" fontId="3" fillId="0" borderId="0" xfId="23" applyNumberFormat="1" applyFont="1"/>
    <xf numFmtId="0" fontId="3" fillId="0" borderId="0" xfId="23" applyFont="1"/>
    <xf numFmtId="0" fontId="3" fillId="2" borderId="0" xfId="23" applyFont="1" applyFill="1"/>
    <xf numFmtId="0" fontId="4" fillId="0" borderId="0" xfId="23" applyFont="1" applyFill="1" applyBorder="1"/>
    <xf numFmtId="0" fontId="4" fillId="0" borderId="0" xfId="23" applyFont="1" applyFill="1"/>
    <xf numFmtId="0" fontId="3" fillId="0" borderId="0" xfId="23" applyFont="1" applyFill="1" applyBorder="1"/>
    <xf numFmtId="0" fontId="3" fillId="0" borderId="0" xfId="23" applyFont="1" applyFill="1"/>
    <xf numFmtId="0" fontId="3" fillId="0" borderId="0" xfId="23"/>
    <xf numFmtId="164" fontId="3" fillId="0" borderId="0" xfId="23" applyNumberFormat="1"/>
    <xf numFmtId="164" fontId="5" fillId="0" borderId="0" xfId="23" applyNumberFormat="1" applyFont="1"/>
    <xf numFmtId="0" fontId="3" fillId="0" borderId="0" xfId="23" applyFont="1" applyBorder="1"/>
    <xf numFmtId="1" fontId="3" fillId="0" borderId="0" xfId="23" applyNumberFormat="1"/>
    <xf numFmtId="0" fontId="6" fillId="0" borderId="0" xfId="23" applyFont="1" applyBorder="1" applyAlignment="1">
      <alignment horizontal="center"/>
    </xf>
    <xf numFmtId="0" fontId="3" fillId="0" borderId="0" xfId="23" applyFont="1" applyAlignment="1">
      <alignment horizontal="right"/>
    </xf>
    <xf numFmtId="164" fontId="3" fillId="0" borderId="0" xfId="23" applyNumberFormat="1" applyFont="1"/>
    <xf numFmtId="0" fontId="7" fillId="0" borderId="0" xfId="23" applyFont="1"/>
    <xf numFmtId="0" fontId="7" fillId="0" borderId="0" xfId="23" applyFont="1" applyAlignment="1">
      <alignment horizontal="center"/>
    </xf>
    <xf numFmtId="0" fontId="4" fillId="0" borderId="0" xfId="23" applyFont="1"/>
    <xf numFmtId="0" fontId="3" fillId="3" borderId="0" xfId="23" applyFont="1" applyFill="1"/>
    <xf numFmtId="0" fontId="3" fillId="4" borderId="0" xfId="23" applyFont="1" applyFill="1"/>
    <xf numFmtId="165" fontId="3" fillId="0" borderId="0" xfId="23" applyNumberFormat="1" applyFont="1" applyBorder="1" applyAlignment="1">
      <alignment horizontal="center"/>
    </xf>
    <xf numFmtId="166" fontId="3" fillId="0" borderId="0" xfId="23" applyNumberFormat="1" applyFont="1" applyBorder="1" applyAlignment="1">
      <alignment horizontal="center"/>
    </xf>
    <xf numFmtId="1" fontId="3" fillId="0" borderId="0" xfId="23" applyNumberFormat="1" applyFont="1"/>
    <xf numFmtId="0" fontId="10" fillId="0" borderId="0" xfId="23" applyFont="1"/>
  </cellXfs>
  <cellStyles count="6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Normal" xfId="0" builtinId="0"/>
    <cellStyle name="Normal 2" xfId="2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M_long_extra.dat!$A$2:$A$12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</c:numCache>
            </c:numRef>
          </c:xVal>
          <c:yVal>
            <c:numRef>
              <c:f>M_long_extra.dat!$B$2:$B$12</c:f>
              <c:numCache>
                <c:formatCode>General</c:formatCode>
                <c:ptCount val="11"/>
                <c:pt idx="0">
                  <c:v>92.4753</c:v>
                </c:pt>
                <c:pt idx="1">
                  <c:v>92.4825</c:v>
                </c:pt>
                <c:pt idx="2">
                  <c:v>92.3047</c:v>
                </c:pt>
                <c:pt idx="3">
                  <c:v>92.15560000000001</c:v>
                </c:pt>
                <c:pt idx="4">
                  <c:v>92.014</c:v>
                </c:pt>
                <c:pt idx="5">
                  <c:v>92.0665</c:v>
                </c:pt>
                <c:pt idx="6">
                  <c:v>92.2762</c:v>
                </c:pt>
                <c:pt idx="7">
                  <c:v>92.3308</c:v>
                </c:pt>
                <c:pt idx="8">
                  <c:v>92.37139999999999</c:v>
                </c:pt>
                <c:pt idx="9">
                  <c:v>92.3793</c:v>
                </c:pt>
                <c:pt idx="10">
                  <c:v>92.3973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95560"/>
        <c:axId val="2128846744"/>
      </c:scatterChart>
      <c:valAx>
        <c:axId val="212879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846744"/>
        <c:crosses val="autoZero"/>
        <c:crossBetween val="midCat"/>
      </c:valAx>
      <c:valAx>
        <c:axId val="212884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95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M_tran_extra.dat!$A$2:$A$12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</c:numCache>
            </c:numRef>
          </c:xVal>
          <c:yVal>
            <c:numRef>
              <c:f>M_tran_extra.dat!$B$2:$B$12</c:f>
              <c:numCache>
                <c:formatCode>General</c:formatCode>
                <c:ptCount val="11"/>
                <c:pt idx="0">
                  <c:v>92.3252</c:v>
                </c:pt>
                <c:pt idx="1">
                  <c:v>92.31</c:v>
                </c:pt>
                <c:pt idx="2">
                  <c:v>92.32510000000001</c:v>
                </c:pt>
                <c:pt idx="3">
                  <c:v>92.401</c:v>
                </c:pt>
                <c:pt idx="4">
                  <c:v>92.4093</c:v>
                </c:pt>
                <c:pt idx="5">
                  <c:v>92.4032</c:v>
                </c:pt>
                <c:pt idx="6">
                  <c:v>92.3728</c:v>
                </c:pt>
                <c:pt idx="7">
                  <c:v>92.3546</c:v>
                </c:pt>
                <c:pt idx="8">
                  <c:v>92.3527</c:v>
                </c:pt>
                <c:pt idx="9">
                  <c:v>92.35550000000001</c:v>
                </c:pt>
                <c:pt idx="10">
                  <c:v>92.3651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37000"/>
        <c:axId val="2128938920"/>
      </c:scatterChart>
      <c:valAx>
        <c:axId val="212893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938920"/>
        <c:crosses val="autoZero"/>
        <c:crossBetween val="midCat"/>
      </c:valAx>
      <c:valAx>
        <c:axId val="2128938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937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M_norm_extra.dat!$A$2:$A$12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</c:numCache>
            </c:numRef>
          </c:xVal>
          <c:yVal>
            <c:numRef>
              <c:f>M_norm_extra.dat!$B$2:$B$12</c:f>
              <c:numCache>
                <c:formatCode>General</c:formatCode>
                <c:ptCount val="11"/>
                <c:pt idx="0">
                  <c:v>92.2053</c:v>
                </c:pt>
                <c:pt idx="1">
                  <c:v>92.211</c:v>
                </c:pt>
                <c:pt idx="2">
                  <c:v>92.2682</c:v>
                </c:pt>
                <c:pt idx="3">
                  <c:v>92.2938</c:v>
                </c:pt>
                <c:pt idx="4">
                  <c:v>92.35850000000001</c:v>
                </c:pt>
                <c:pt idx="5">
                  <c:v>92.4054</c:v>
                </c:pt>
                <c:pt idx="6">
                  <c:v>92.486</c:v>
                </c:pt>
                <c:pt idx="7">
                  <c:v>92.4791</c:v>
                </c:pt>
                <c:pt idx="8">
                  <c:v>92.4278</c:v>
                </c:pt>
                <c:pt idx="9">
                  <c:v>92.4118</c:v>
                </c:pt>
                <c:pt idx="10">
                  <c:v>92.4045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20792"/>
        <c:axId val="2120417704"/>
      </c:scatterChart>
      <c:valAx>
        <c:axId val="212042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417704"/>
        <c:crosses val="autoZero"/>
        <c:crossBetween val="midCat"/>
      </c:valAx>
      <c:valAx>
        <c:axId val="2120417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420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M_5mm_extra!$M$31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M_5mm_extra!$M$38:$M$54</c:f>
              <c:numCache>
                <c:formatCode>0</c:formatCode>
                <c:ptCount val="17"/>
                <c:pt idx="0">
                  <c:v>-559.3545768614854</c:v>
                </c:pt>
                <c:pt idx="1">
                  <c:v>-567.5568856449137</c:v>
                </c:pt>
                <c:pt idx="2">
                  <c:v>-215.8605095452394</c:v>
                </c:pt>
                <c:pt idx="3">
                  <c:v>47.98429190184384</c:v>
                </c:pt>
                <c:pt idx="4">
                  <c:v>781.3172051155689</c:v>
                </c:pt>
                <c:pt idx="5">
                  <c:v>715.0154347738605</c:v>
                </c:pt>
                <c:pt idx="6">
                  <c:v>175.3267089399102</c:v>
                </c:pt>
                <c:pt idx="7">
                  <c:v>69.48597667642485</c:v>
                </c:pt>
                <c:pt idx="8">
                  <c:v>22.44445443006642</c:v>
                </c:pt>
                <c:pt idx="9">
                  <c:v>15.91111661673056</c:v>
                </c:pt>
                <c:pt idx="10">
                  <c:v>-28.57754603385887</c:v>
                </c:pt>
                <c:pt idx="11">
                  <c:v>-499.831138255958</c:v>
                </c:pt>
                <c:pt idx="12">
                  <c:v>-460.7079121110112</c:v>
                </c:pt>
                <c:pt idx="13">
                  <c:v>666.7533275048264</c:v>
                </c:pt>
                <c:pt idx="14">
                  <c:v>550.5727236532823</c:v>
                </c:pt>
                <c:pt idx="15">
                  <c:v>44.55217656026794</c:v>
                </c:pt>
                <c:pt idx="16">
                  <c:v>-14.52205128973407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M_5mm_extra!$N$31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M_5mm_extra!$N$38:$N$54</c:f>
              <c:numCache>
                <c:formatCode>0</c:formatCode>
                <c:ptCount val="17"/>
                <c:pt idx="0">
                  <c:v>-343.7319882142864</c:v>
                </c:pt>
                <c:pt idx="1">
                  <c:v>-319.7304379967403</c:v>
                </c:pt>
                <c:pt idx="2">
                  <c:v>-245.2303332616986</c:v>
                </c:pt>
                <c:pt idx="3">
                  <c:v>-305.6559037617184</c:v>
                </c:pt>
                <c:pt idx="4">
                  <c:v>210.1452814082805</c:v>
                </c:pt>
                <c:pt idx="5">
                  <c:v>228.714609640619</c:v>
                </c:pt>
                <c:pt idx="6">
                  <c:v>36.12865585564396</c:v>
                </c:pt>
                <c:pt idx="7">
                  <c:v>35.2069428057253</c:v>
                </c:pt>
                <c:pt idx="8">
                  <c:v>49.36451550360473</c:v>
                </c:pt>
                <c:pt idx="9">
                  <c:v>50.16827625784966</c:v>
                </c:pt>
                <c:pt idx="10">
                  <c:v>17.75385182577021</c:v>
                </c:pt>
                <c:pt idx="11">
                  <c:v>-314.7671509883335</c:v>
                </c:pt>
                <c:pt idx="12">
                  <c:v>-269.094102975322</c:v>
                </c:pt>
                <c:pt idx="13">
                  <c:v>209.5744552347047</c:v>
                </c:pt>
                <c:pt idx="14">
                  <c:v>150.0296619357713</c:v>
                </c:pt>
                <c:pt idx="15">
                  <c:v>43.83221954711893</c:v>
                </c:pt>
                <c:pt idx="16">
                  <c:v>23.46600038425837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M_5mm_extra!$O$31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M_5mm_extra!$O$38:$O$54</c:f>
              <c:numCache>
                <c:formatCode>0</c:formatCode>
                <c:ptCount val="17"/>
                <c:pt idx="0">
                  <c:v>-170.8905055662798</c:v>
                </c:pt>
                <c:pt idx="1">
                  <c:v>-176.9997808095687</c:v>
                </c:pt>
                <c:pt idx="2">
                  <c:v>-163.2728975327018</c:v>
                </c:pt>
                <c:pt idx="3">
                  <c:v>-151.4484293871719</c:v>
                </c:pt>
                <c:pt idx="4">
                  <c:v>283.220089437512</c:v>
                </c:pt>
                <c:pt idx="5">
                  <c:v>225.5510156457773</c:v>
                </c:pt>
                <c:pt idx="6">
                  <c:v>-126.548021974926</c:v>
                </c:pt>
                <c:pt idx="7">
                  <c:v>-143.7666944249828</c:v>
                </c:pt>
                <c:pt idx="8">
                  <c:v>-58.6688681244764</c:v>
                </c:pt>
                <c:pt idx="9">
                  <c:v>-30.83460440374623</c:v>
                </c:pt>
                <c:pt idx="10">
                  <c:v>-38.93208939641062</c:v>
                </c:pt>
                <c:pt idx="11">
                  <c:v>-111.1772566672644</c:v>
                </c:pt>
                <c:pt idx="12">
                  <c:v>-173.9558851279085</c:v>
                </c:pt>
                <c:pt idx="13">
                  <c:v>370.3316368021317</c:v>
                </c:pt>
                <c:pt idx="14">
                  <c:v>72.70676421084094</c:v>
                </c:pt>
                <c:pt idx="15">
                  <c:v>-97.24355803916034</c:v>
                </c:pt>
                <c:pt idx="16">
                  <c:v>-27.32278988666799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511784"/>
        <c:axId val="2115453096"/>
      </c:scatterChart>
      <c:valAx>
        <c:axId val="212451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453096"/>
        <c:crosses val="autoZero"/>
        <c:crossBetween val="midCat"/>
      </c:valAx>
      <c:valAx>
        <c:axId val="2115453096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4511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M_5mm_extra!$M$31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M_5mm_extra!$C$38:$C$54</c:f>
              <c:numCache>
                <c:formatCode>0.00</c:formatCode>
                <c:ptCount val="17"/>
                <c:pt idx="0">
                  <c:v>-1887.546720922395</c:v>
                </c:pt>
                <c:pt idx="1">
                  <c:v>-1947.601928996123</c:v>
                </c:pt>
                <c:pt idx="2">
                  <c:v>-461.2709314673058</c:v>
                </c:pt>
                <c:pt idx="3">
                  <c:v>799.8795690160598</c:v>
                </c:pt>
                <c:pt idx="4">
                  <c:v>2923.522278539759</c:v>
                </c:pt>
                <c:pt idx="5">
                  <c:v>2671.913907698497</c:v>
                </c:pt>
                <c:pt idx="6">
                  <c:v>912.0187793332235</c:v>
                </c:pt>
                <c:pt idx="7">
                  <c:v>454.0123051355316</c:v>
                </c:pt>
                <c:pt idx="8">
                  <c:v>113.8621507450477</c:v>
                </c:pt>
                <c:pt idx="9">
                  <c:v>47.71676589809814</c:v>
                </c:pt>
                <c:pt idx="10">
                  <c:v>-102.9438159730889</c:v>
                </c:pt>
                <c:pt idx="11">
                  <c:v>-1729.848655056321</c:v>
                </c:pt>
                <c:pt idx="12">
                  <c:v>-1530.245070191394</c:v>
                </c:pt>
                <c:pt idx="13">
                  <c:v>2292.634644247782</c:v>
                </c:pt>
                <c:pt idx="14">
                  <c:v>2219.120565146504</c:v>
                </c:pt>
                <c:pt idx="15">
                  <c:v>270.4879606274524</c:v>
                </c:pt>
                <c:pt idx="16">
                  <c:v>-61.10068285936077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M_5mm_extra!$N$31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M_5mm_extra!$F$38:$F$54</c:f>
              <c:numCache>
                <c:formatCode>0.00</c:formatCode>
                <c:ptCount val="17"/>
                <c:pt idx="0">
                  <c:v>-633.0152960659641</c:v>
                </c:pt>
                <c:pt idx="1">
                  <c:v>-505.702597224933</c:v>
                </c:pt>
                <c:pt idx="2">
                  <c:v>-632.1499058176139</c:v>
                </c:pt>
                <c:pt idx="3">
                  <c:v>-1257.663387571939</c:v>
                </c:pt>
                <c:pt idx="4">
                  <c:v>-399.6598230299186</c:v>
                </c:pt>
                <c:pt idx="5">
                  <c:v>-157.4727112585439</c:v>
                </c:pt>
                <c:pt idx="6">
                  <c:v>102.1391977520381</c:v>
                </c:pt>
                <c:pt idx="7">
                  <c:v>254.5706535241887</c:v>
                </c:pt>
                <c:pt idx="8">
                  <c:v>270.4879606274524</c:v>
                </c:pt>
                <c:pt idx="9">
                  <c:v>247.0311492646093</c:v>
                </c:pt>
                <c:pt idx="10">
                  <c:v>166.620680664753</c:v>
                </c:pt>
                <c:pt idx="11">
                  <c:v>-653.1127291355965</c:v>
                </c:pt>
                <c:pt idx="12">
                  <c:v>-415.4010897655658</c:v>
                </c:pt>
                <c:pt idx="13">
                  <c:v>-367.3151580511069</c:v>
                </c:pt>
                <c:pt idx="14">
                  <c:v>-111.3117939371966</c:v>
                </c:pt>
                <c:pt idx="15">
                  <c:v>266.2991198236764</c:v>
                </c:pt>
                <c:pt idx="16">
                  <c:v>159.9207086984134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M_5mm_extra!$O$31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M_5mm_extra!$I$38:$I$54</c:f>
              <c:numCache>
                <c:formatCode>0.00</c:formatCode>
                <c:ptCount val="17"/>
                <c:pt idx="0">
                  <c:v>372.6078757042561</c:v>
                </c:pt>
                <c:pt idx="1">
                  <c:v>324.7303173186111</c:v>
                </c:pt>
                <c:pt idx="2">
                  <c:v>-155.3066433943595</c:v>
                </c:pt>
                <c:pt idx="3">
                  <c:v>-360.4562639382136</c:v>
                </c:pt>
                <c:pt idx="4">
                  <c:v>25.50269641288239</c:v>
                </c:pt>
                <c:pt idx="5">
                  <c:v>-175.8790763194407</c:v>
                </c:pt>
                <c:pt idx="6">
                  <c:v>-844.3432914440052</c:v>
                </c:pt>
                <c:pt idx="7">
                  <c:v>-786.7305085453857</c:v>
                </c:pt>
                <c:pt idx="8">
                  <c:v>-358.0699077541105</c:v>
                </c:pt>
                <c:pt idx="9">
                  <c:v>-224.2583382210395</c:v>
                </c:pt>
                <c:pt idx="10">
                  <c:v>-163.1884319006627</c:v>
                </c:pt>
                <c:pt idx="11">
                  <c:v>531.4102923688058</c:v>
                </c:pt>
                <c:pt idx="12">
                  <c:v>138.1303595284766</c:v>
                </c:pt>
                <c:pt idx="13">
                  <c:v>567.99935288665</c:v>
                </c:pt>
                <c:pt idx="14">
                  <c:v>-561.1904716095184</c:v>
                </c:pt>
                <c:pt idx="15">
                  <c:v>-554.5054043146757</c:v>
                </c:pt>
                <c:pt idx="16">
                  <c:v>-135.57770742334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064856"/>
        <c:axId val="2126069800"/>
      </c:scatterChart>
      <c:valAx>
        <c:axId val="212606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069800"/>
        <c:crosses val="autoZero"/>
        <c:crossBetween val="midCat"/>
      </c:valAx>
      <c:valAx>
        <c:axId val="21260698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26064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M_5mm_extra!$M$31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M_5mm_extra!$C$4:$C$20</c:f>
              <c:numCache>
                <c:formatCode>General</c:formatCode>
                <c:ptCount val="17"/>
                <c:pt idx="0">
                  <c:v>92.4753</c:v>
                </c:pt>
                <c:pt idx="1">
                  <c:v>92.4825</c:v>
                </c:pt>
                <c:pt idx="2">
                  <c:v>92.3047</c:v>
                </c:pt>
                <c:pt idx="3">
                  <c:v>92.15560000000001</c:v>
                </c:pt>
                <c:pt idx="4">
                  <c:v>92.014</c:v>
                </c:pt>
                <c:pt idx="5">
                  <c:v>92.0665</c:v>
                </c:pt>
                <c:pt idx="6">
                  <c:v>92.2762</c:v>
                </c:pt>
                <c:pt idx="7">
                  <c:v>92.3308</c:v>
                </c:pt>
                <c:pt idx="8">
                  <c:v>92.37139999999999</c:v>
                </c:pt>
                <c:pt idx="9">
                  <c:v>92.3793</c:v>
                </c:pt>
                <c:pt idx="10">
                  <c:v>92.3973</c:v>
                </c:pt>
                <c:pt idx="11">
                  <c:v>92.4564</c:v>
                </c:pt>
                <c:pt idx="12">
                  <c:v>92.4325</c:v>
                </c:pt>
                <c:pt idx="13">
                  <c:v>92.0961</c:v>
                </c:pt>
                <c:pt idx="14">
                  <c:v>92.1208</c:v>
                </c:pt>
                <c:pt idx="15">
                  <c:v>92.3527</c:v>
                </c:pt>
                <c:pt idx="16">
                  <c:v>92.39230000000001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M_5mm_extra!$N$31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M_5mm_extra!$K$4:$K$20</c:f>
              <c:numCache>
                <c:formatCode>General</c:formatCode>
                <c:ptCount val="17"/>
                <c:pt idx="0">
                  <c:v>92.3252</c:v>
                </c:pt>
                <c:pt idx="1">
                  <c:v>92.31</c:v>
                </c:pt>
                <c:pt idx="2">
                  <c:v>92.32510000000001</c:v>
                </c:pt>
                <c:pt idx="3">
                  <c:v>92.401</c:v>
                </c:pt>
                <c:pt idx="4">
                  <c:v>92.4093</c:v>
                </c:pt>
                <c:pt idx="5">
                  <c:v>92.4032</c:v>
                </c:pt>
                <c:pt idx="6">
                  <c:v>92.3728</c:v>
                </c:pt>
                <c:pt idx="7">
                  <c:v>92.3546</c:v>
                </c:pt>
                <c:pt idx="8">
                  <c:v>92.3527</c:v>
                </c:pt>
                <c:pt idx="9">
                  <c:v>92.35550000000001</c:v>
                </c:pt>
                <c:pt idx="10">
                  <c:v>92.3651</c:v>
                </c:pt>
                <c:pt idx="11">
                  <c:v>92.3276</c:v>
                </c:pt>
                <c:pt idx="12">
                  <c:v>92.3001</c:v>
                </c:pt>
                <c:pt idx="13">
                  <c:v>92.4281</c:v>
                </c:pt>
                <c:pt idx="14">
                  <c:v>92.39830000000001</c:v>
                </c:pt>
                <c:pt idx="15">
                  <c:v>92.3532</c:v>
                </c:pt>
                <c:pt idx="16">
                  <c:v>92.3659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M_5mm_extra!$O$31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M_5mm_extra!$L$38:$L$54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M_5mm_extra!$R$4:$R$20</c:f>
              <c:numCache>
                <c:formatCode>General</c:formatCode>
                <c:ptCount val="17"/>
                <c:pt idx="0">
                  <c:v>92.2053</c:v>
                </c:pt>
                <c:pt idx="1">
                  <c:v>92.211</c:v>
                </c:pt>
                <c:pt idx="2">
                  <c:v>92.2682</c:v>
                </c:pt>
                <c:pt idx="3">
                  <c:v>92.2938</c:v>
                </c:pt>
                <c:pt idx="4">
                  <c:v>92.35850000000001</c:v>
                </c:pt>
                <c:pt idx="5">
                  <c:v>92.4054</c:v>
                </c:pt>
                <c:pt idx="6">
                  <c:v>92.486</c:v>
                </c:pt>
                <c:pt idx="7">
                  <c:v>92.4791</c:v>
                </c:pt>
                <c:pt idx="8">
                  <c:v>92.4278</c:v>
                </c:pt>
                <c:pt idx="9">
                  <c:v>92.4118</c:v>
                </c:pt>
                <c:pt idx="10">
                  <c:v>92.4045</c:v>
                </c:pt>
                <c:pt idx="11">
                  <c:v>92.18640000000001</c:v>
                </c:pt>
                <c:pt idx="12">
                  <c:v>92.2341</c:v>
                </c:pt>
                <c:pt idx="13">
                  <c:v>92.3164</c:v>
                </c:pt>
                <c:pt idx="14">
                  <c:v>92.4521</c:v>
                </c:pt>
                <c:pt idx="15">
                  <c:v>92.4513</c:v>
                </c:pt>
                <c:pt idx="16">
                  <c:v>92.4012</c:v>
                </c:pt>
              </c:numCache>
            </c:numRef>
          </c:yVal>
          <c:smooth val="0"/>
        </c:ser>
        <c:ser>
          <c:idx val="3"/>
          <c:order val="3"/>
          <c:tx>
            <c:v>comb</c:v>
          </c:tx>
          <c:spPr>
            <a:ln w="19050">
              <a:solidFill>
                <a:schemeClr val="tx1"/>
              </a:solidFill>
              <a:prstDash val="sysDot"/>
            </a:ln>
            <a:effectLst/>
          </c:spPr>
          <c:marker>
            <c:spPr>
              <a:effectLst/>
            </c:spPr>
          </c:marker>
          <c:xVal>
            <c:numRef>
              <c:f>M_5mm_extra!$B$4:$B$20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5.0</c:v>
                </c:pt>
                <c:pt idx="4">
                  <c:v>7.0</c:v>
                </c:pt>
                <c:pt idx="5">
                  <c:v>8.0</c:v>
                </c:pt>
                <c:pt idx="6">
                  <c:v>10.0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0.0</c:v>
                </c:pt>
                <c:pt idx="12">
                  <c:v>3.0</c:v>
                </c:pt>
                <c:pt idx="13">
                  <c:v>6.0</c:v>
                </c:pt>
                <c:pt idx="14">
                  <c:v>9.0</c:v>
                </c:pt>
                <c:pt idx="15">
                  <c:v>12.0</c:v>
                </c:pt>
                <c:pt idx="16">
                  <c:v>16.0</c:v>
                </c:pt>
              </c:numCache>
            </c:numRef>
          </c:xVal>
          <c:yVal>
            <c:numRef>
              <c:f>M_5mm_extra!$E$4:$E$20</c:f>
              <c:numCache>
                <c:formatCode>General</c:formatCode>
                <c:ptCount val="17"/>
                <c:pt idx="0">
                  <c:v>92.2496825341169</c:v>
                </c:pt>
                <c:pt idx="1">
                  <c:v>92.2496825341169</c:v>
                </c:pt>
                <c:pt idx="2">
                  <c:v>92.24968586975346</c:v>
                </c:pt>
                <c:pt idx="3">
                  <c:v>92.25081550881671</c:v>
                </c:pt>
                <c:pt idx="4">
                  <c:v>92.36154527777823</c:v>
                </c:pt>
                <c:pt idx="5">
                  <c:v>92.38438336175349</c:v>
                </c:pt>
                <c:pt idx="6">
                  <c:v>92.38499999980842</c:v>
                </c:pt>
                <c:pt idx="7">
                  <c:v>92.38500000000001</c:v>
                </c:pt>
                <c:pt idx="8">
                  <c:v>92.38500000000001</c:v>
                </c:pt>
                <c:pt idx="9">
                  <c:v>92.38500000000001</c:v>
                </c:pt>
                <c:pt idx="10">
                  <c:v>92.38500000000001</c:v>
                </c:pt>
                <c:pt idx="11" formatCode="0.00000">
                  <c:v>92.2496825341169</c:v>
                </c:pt>
                <c:pt idx="12" formatCode="0.00000">
                  <c:v>92.24969162879344</c:v>
                </c:pt>
                <c:pt idx="13" formatCode="0.00000">
                  <c:v>92.36894514541891</c:v>
                </c:pt>
                <c:pt idx="14" formatCode="0.00000">
                  <c:v>92.3849999999571</c:v>
                </c:pt>
                <c:pt idx="15" formatCode="0.00000">
                  <c:v>92.38500000000001</c:v>
                </c:pt>
                <c:pt idx="16" formatCode="0.00000">
                  <c:v>92.38500000000001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214216"/>
        <c:axId val="2125001608"/>
      </c:scatterChart>
      <c:valAx>
        <c:axId val="212521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001608"/>
        <c:crosses val="autoZero"/>
        <c:crossBetween val="midCat"/>
      </c:valAx>
      <c:valAx>
        <c:axId val="2125001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214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3</xdr:row>
      <xdr:rowOff>38100</xdr:rowOff>
    </xdr:from>
    <xdr:to>
      <xdr:col>16</xdr:col>
      <xdr:colOff>63500</xdr:colOff>
      <xdr:row>26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165100</xdr:colOff>
      <xdr:row>3</xdr:row>
      <xdr:rowOff>76200</xdr:rowOff>
    </xdr:from>
    <xdr:to>
      <xdr:col>16</xdr:col>
      <xdr:colOff>635000</xdr:colOff>
      <xdr:row>27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3</xdr:row>
      <xdr:rowOff>76200</xdr:rowOff>
    </xdr:from>
    <xdr:to>
      <xdr:col>16</xdr:col>
      <xdr:colOff>215900</xdr:colOff>
      <xdr:row>27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57</xdr:row>
      <xdr:rowOff>118533</xdr:rowOff>
    </xdr:from>
    <xdr:to>
      <xdr:col>13</xdr:col>
      <xdr:colOff>629920</xdr:colOff>
      <xdr:row>86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89</xdr:row>
      <xdr:rowOff>0</xdr:rowOff>
    </xdr:from>
    <xdr:to>
      <xdr:col>13</xdr:col>
      <xdr:colOff>460585</xdr:colOff>
      <xdr:row>117</xdr:row>
      <xdr:rowOff>94827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120</xdr:row>
      <xdr:rowOff>0</xdr:rowOff>
    </xdr:from>
    <xdr:to>
      <xdr:col>13</xdr:col>
      <xdr:colOff>460585</xdr:colOff>
      <xdr:row>148</xdr:row>
      <xdr:rowOff>94827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ld_M_Stress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2.5"/>
      <sheetName val="M_5.0"/>
      <sheetName val="M_7.5"/>
      <sheetName val="M_10.0"/>
      <sheetName val="M_12.5"/>
      <sheetName val="All"/>
      <sheetName val="Error"/>
      <sheetName val="Sheet1"/>
    </sheetNames>
    <sheetDataSet>
      <sheetData sheetId="0">
        <row r="4">
          <cell r="B4">
            <v>-24</v>
          </cell>
          <cell r="C4">
            <v>92.366900000000001</v>
          </cell>
          <cell r="E4">
            <v>92.386700000000005</v>
          </cell>
          <cell r="K4">
            <v>92.366</v>
          </cell>
          <cell r="R4">
            <v>92.400999999999996</v>
          </cell>
        </row>
        <row r="5">
          <cell r="B5">
            <v>-16</v>
          </cell>
          <cell r="C5">
            <v>92.362399999999994</v>
          </cell>
          <cell r="E5">
            <v>92.386700000000005</v>
          </cell>
          <cell r="K5">
            <v>92.365300000000005</v>
          </cell>
          <cell r="R5">
            <v>92.407300000000006</v>
          </cell>
        </row>
        <row r="6">
          <cell r="B6">
            <v>-12</v>
          </cell>
          <cell r="C6">
            <v>92.197100000000006</v>
          </cell>
          <cell r="E6">
            <v>92.386700000000005</v>
          </cell>
          <cell r="K6">
            <v>92.385599999999997</v>
          </cell>
          <cell r="R6">
            <v>92.481999999999999</v>
          </cell>
        </row>
        <row r="7">
          <cell r="B7">
            <v>-9</v>
          </cell>
          <cell r="C7">
            <v>92.1541</v>
          </cell>
          <cell r="E7">
            <v>92.385944807847423</v>
          </cell>
          <cell r="K7">
            <v>92.427199999999999</v>
          </cell>
          <cell r="R7">
            <v>92.338200000000001</v>
          </cell>
        </row>
        <row r="8">
          <cell r="B8">
            <v>-6</v>
          </cell>
          <cell r="C8">
            <v>92.348799999999997</v>
          </cell>
          <cell r="E8">
            <v>92.265669950441236</v>
          </cell>
          <cell r="K8">
            <v>92.263900000000007</v>
          </cell>
          <cell r="R8">
            <v>92.229799999999997</v>
          </cell>
        </row>
        <row r="9">
          <cell r="B9">
            <v>-3</v>
          </cell>
          <cell r="C9">
            <v>92.43</v>
          </cell>
          <cell r="E9">
            <v>92.264912623562452</v>
          </cell>
          <cell r="K9">
            <v>92.216399999999993</v>
          </cell>
          <cell r="R9">
            <v>92.238299999999995</v>
          </cell>
        </row>
        <row r="10">
          <cell r="B10">
            <v>0</v>
          </cell>
          <cell r="C10">
            <v>92.414900000000003</v>
          </cell>
          <cell r="E10">
            <v>92.264912623562452</v>
          </cell>
          <cell r="K10">
            <v>92.206900000000005</v>
          </cell>
          <cell r="R10">
            <v>92.239099999999993</v>
          </cell>
        </row>
        <row r="11">
          <cell r="B11">
            <v>3</v>
          </cell>
          <cell r="C11">
            <v>92.432699999999997</v>
          </cell>
          <cell r="E11">
            <v>92.264912623562452</v>
          </cell>
          <cell r="K11">
            <v>92.207999999999998</v>
          </cell>
          <cell r="R11">
            <v>92.248000000000005</v>
          </cell>
        </row>
        <row r="12">
          <cell r="B12">
            <v>6</v>
          </cell>
          <cell r="C12">
            <v>92.303600000000003</v>
          </cell>
          <cell r="E12">
            <v>92.264941008035066</v>
          </cell>
          <cell r="K12">
            <v>92.320999999999998</v>
          </cell>
          <cell r="R12">
            <v>92.236500000000007</v>
          </cell>
        </row>
        <row r="13">
          <cell r="B13">
            <v>9</v>
          </cell>
          <cell r="C13">
            <v>92.079099999999997</v>
          </cell>
          <cell r="E13">
            <v>92.378571610077287</v>
          </cell>
          <cell r="K13">
            <v>92.416600000000003</v>
          </cell>
          <cell r="R13">
            <v>92.396299999999997</v>
          </cell>
        </row>
        <row r="14">
          <cell r="B14">
            <v>12</v>
          </cell>
          <cell r="C14">
            <v>92.278199999999998</v>
          </cell>
          <cell r="E14">
            <v>92.38669999999513</v>
          </cell>
          <cell r="K14">
            <v>92.384</v>
          </cell>
          <cell r="R14">
            <v>92.461799999999997</v>
          </cell>
        </row>
        <row r="15">
          <cell r="B15">
            <v>16</v>
          </cell>
          <cell r="C15">
            <v>92.377300000000005</v>
          </cell>
          <cell r="E15">
            <v>92.386700000000005</v>
          </cell>
          <cell r="K15">
            <v>92.361000000000004</v>
          </cell>
          <cell r="R15">
            <v>92.403899999999993</v>
          </cell>
        </row>
        <row r="16">
          <cell r="B16">
            <v>24</v>
          </cell>
          <cell r="C16">
            <v>92.378299999999996</v>
          </cell>
          <cell r="E16">
            <v>92.386700000000005</v>
          </cell>
          <cell r="K16">
            <v>92.359899999999996</v>
          </cell>
          <cell r="R16">
            <v>92.398799999999994</v>
          </cell>
        </row>
        <row r="29">
          <cell r="M29" t="str">
            <v>Long</v>
          </cell>
          <cell r="N29" t="str">
            <v>Tran</v>
          </cell>
          <cell r="O29" t="str">
            <v>Norm</v>
          </cell>
        </row>
        <row r="36">
          <cell r="C36">
            <v>165.77825314079143</v>
          </cell>
          <cell r="F36">
            <v>173.31564382039312</v>
          </cell>
          <cell r="I36">
            <v>-119.67600189954908</v>
          </cell>
          <cell r="L36">
            <v>-24</v>
          </cell>
          <cell r="M36">
            <v>52.491969530939926</v>
          </cell>
          <cell r="N36">
            <v>53.787458553996458</v>
          </cell>
          <cell r="O36">
            <v>3.4295194458813896</v>
          </cell>
        </row>
        <row r="37">
          <cell r="C37">
            <v>203.46695961848127</v>
          </cell>
          <cell r="F37">
            <v>179.17817999024697</v>
          </cell>
          <cell r="I37">
            <v>-172.3863646846402</v>
          </cell>
          <cell r="L37">
            <v>-16</v>
          </cell>
          <cell r="M37">
            <v>57.967937191748604</v>
          </cell>
          <cell r="N37">
            <v>53.793303193145832</v>
          </cell>
          <cell r="O37">
            <v>-6.6318529228504008</v>
          </cell>
        </row>
        <row r="38">
          <cell r="C38">
            <v>1590.9414594139637</v>
          </cell>
          <cell r="F38">
            <v>9.2076776281313499</v>
          </cell>
          <cell r="I38">
            <v>-796.72720890977541</v>
          </cell>
          <cell r="L38">
            <v>-12</v>
          </cell>
          <cell r="M38">
            <v>361.3173367262475</v>
          </cell>
          <cell r="N38">
            <v>89.456842981807554</v>
          </cell>
          <cell r="O38">
            <v>-49.063215641895162</v>
          </cell>
        </row>
        <row r="39">
          <cell r="C39">
            <v>1946.5088966457156</v>
          </cell>
          <cell r="F39">
            <v>-462.72675531255913</v>
          </cell>
          <cell r="I39">
            <v>282.23236919311387</v>
          </cell>
          <cell r="L39">
            <v>-9</v>
          </cell>
          <cell r="M39">
            <v>527.71405369979323</v>
          </cell>
          <cell r="N39">
            <v>113.62667601946475</v>
          </cell>
          <cell r="O39">
            <v>241.6665255438773</v>
          </cell>
        </row>
        <row r="40">
          <cell r="C40">
            <v>-696.56376793281186</v>
          </cell>
          <cell r="F40">
            <v>8.5590310094918465</v>
          </cell>
          <cell r="I40">
            <v>294.73450706118956</v>
          </cell>
          <cell r="L40">
            <v>-6</v>
          </cell>
          <cell r="M40">
            <v>-162.73582900462259</v>
          </cell>
          <cell r="N40">
            <v>-41.54284793641412</v>
          </cell>
          <cell r="O40">
            <v>7.6435620099714141</v>
          </cell>
        </row>
        <row r="41">
          <cell r="C41">
            <v>-1381.8558847175088</v>
          </cell>
          <cell r="F41">
            <v>407.19491072493952</v>
          </cell>
          <cell r="I41">
            <v>223.3121120662762</v>
          </cell>
          <cell r="L41">
            <v>-3</v>
          </cell>
          <cell r="M41">
            <v>-319.68526195901018</v>
          </cell>
          <cell r="N41">
            <v>-12.192156492339342</v>
          </cell>
          <cell r="O41">
            <v>-43.797012511797107</v>
          </cell>
        </row>
        <row r="42">
          <cell r="C42">
            <v>-1255.7068659885263</v>
          </cell>
          <cell r="F42">
            <v>486.99381417960376</v>
          </cell>
          <cell r="I42">
            <v>216.59690355724237</v>
          </cell>
          <cell r="L42">
            <v>0</v>
          </cell>
          <cell r="M42">
            <v>-276.21232130680545</v>
          </cell>
          <cell r="N42">
            <v>23.314358097091883</v>
          </cell>
          <cell r="O42">
            <v>-23.160110916126492</v>
          </cell>
        </row>
        <row r="43">
          <cell r="C43">
            <v>-1404.4071460518337</v>
          </cell>
          <cell r="F43">
            <v>477.75293745488943</v>
          </cell>
          <cell r="I43">
            <v>141.89957733945491</v>
          </cell>
          <cell r="L43">
            <v>3</v>
          </cell>
          <cell r="M43">
            <v>-327.21501602144684</v>
          </cell>
          <cell r="N43">
            <v>-3.7187516687288027</v>
          </cell>
          <cell r="O43">
            <v>-61.443547938569097</v>
          </cell>
        </row>
        <row r="44">
          <cell r="C44">
            <v>-324.12195875552993</v>
          </cell>
          <cell r="F44">
            <v>-454.6691878252185</v>
          </cell>
          <cell r="I44">
            <v>253.9017263853971</v>
          </cell>
          <cell r="L44">
            <v>6</v>
          </cell>
          <cell r="M44">
            <v>-113.11824199497329</v>
          </cell>
          <cell r="N44">
            <v>-135.55604699132604</v>
          </cell>
          <cell r="O44">
            <v>-13.770421111376447</v>
          </cell>
        </row>
        <row r="45">
          <cell r="C45">
            <v>2516.8127587944509</v>
          </cell>
          <cell r="F45">
            <v>-252.52496515315582</v>
          </cell>
          <cell r="I45">
            <v>-82.690951399788659</v>
          </cell>
          <cell r="L45">
            <v>9</v>
          </cell>
          <cell r="M45">
            <v>671.18934753796111</v>
          </cell>
          <cell r="N45">
            <v>195.20942623446615</v>
          </cell>
          <cell r="O45">
            <v>224.39964734832614</v>
          </cell>
        </row>
        <row r="46">
          <cell r="C46">
            <v>909.47347547576385</v>
          </cell>
          <cell r="F46">
            <v>22.601131332011803</v>
          </cell>
          <cell r="I46">
            <v>-628.0149027435566</v>
          </cell>
          <cell r="L46">
            <v>12</v>
          </cell>
          <cell r="M46">
            <v>189.57228372942086</v>
          </cell>
          <cell r="N46">
            <v>37.141099579713483</v>
          </cell>
          <cell r="O46">
            <v>-74.683531277024812</v>
          </cell>
        </row>
        <row r="47">
          <cell r="C47">
            <v>78.692231853860761</v>
          </cell>
          <cell r="F47">
            <v>215.19322886809357</v>
          </cell>
          <cell r="I47">
            <v>-143.94056793909371</v>
          </cell>
          <cell r="L47">
            <v>16</v>
          </cell>
          <cell r="M47">
            <v>29.925449998007711</v>
          </cell>
          <cell r="N47">
            <v>53.386558859828973</v>
          </cell>
          <cell r="O47">
            <v>-8.3395624664063455</v>
          </cell>
        </row>
        <row r="48">
          <cell r="C48">
            <v>70.319809263752475</v>
          </cell>
          <cell r="F48">
            <v>224.40702376336219</v>
          </cell>
          <cell r="I48">
            <v>-101.2671872651083</v>
          </cell>
          <cell r="L48">
            <v>24</v>
          </cell>
          <cell r="M48">
            <v>33.245865972426913</v>
          </cell>
          <cell r="N48">
            <v>59.729605964547332</v>
          </cell>
          <cell r="O48">
            <v>3.7543509440289617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2" sqref="F2:F12"/>
    </sheetView>
  </sheetViews>
  <sheetFormatPr baseColWidth="10" defaultRowHeight="15" x14ac:dyDescent="0"/>
  <cols>
    <col min="2" max="2" width="12.1640625" bestFit="1" customWidth="1"/>
    <col min="6" max="6" width="21.5" bestFit="1" customWidth="1"/>
  </cols>
  <sheetData>
    <row r="1" spans="1:7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>
        <v>92.475300000000004</v>
      </c>
      <c r="C2">
        <v>-3.38184</v>
      </c>
      <c r="D2">
        <v>36.186500000000002</v>
      </c>
      <c r="E2">
        <v>44.8371</v>
      </c>
      <c r="F2">
        <v>4.3313600000000001E-2</v>
      </c>
      <c r="G2" t="s">
        <v>5</v>
      </c>
    </row>
    <row r="3" spans="1:7">
      <c r="A3">
        <v>2</v>
      </c>
      <c r="B3">
        <v>92.482500000000002</v>
      </c>
      <c r="C3">
        <v>-3.38184</v>
      </c>
      <c r="D3">
        <v>36.186500000000002</v>
      </c>
      <c r="E3">
        <v>43.8371</v>
      </c>
      <c r="F3">
        <v>4.5797999999999998E-2</v>
      </c>
      <c r="G3" t="s">
        <v>5</v>
      </c>
    </row>
    <row r="4" spans="1:7">
      <c r="A4">
        <v>4</v>
      </c>
      <c r="B4">
        <v>92.304699999999997</v>
      </c>
      <c r="C4">
        <v>-3.5267300000000001</v>
      </c>
      <c r="D4">
        <v>36.186500000000002</v>
      </c>
      <c r="E4">
        <v>41.8371</v>
      </c>
      <c r="F4">
        <v>4.7219299999999999E-2</v>
      </c>
      <c r="G4" t="s">
        <v>5</v>
      </c>
    </row>
    <row r="5" spans="1:7">
      <c r="A5">
        <v>5</v>
      </c>
      <c r="B5">
        <v>92.155600000000007</v>
      </c>
      <c r="C5">
        <v>-3.5267300000000001</v>
      </c>
      <c r="D5">
        <v>36.186500000000002</v>
      </c>
      <c r="E5">
        <v>40.8371</v>
      </c>
      <c r="F5">
        <v>3.3474200000000003E-2</v>
      </c>
      <c r="G5" t="s">
        <v>5</v>
      </c>
    </row>
    <row r="6" spans="1:7">
      <c r="A6">
        <v>7</v>
      </c>
      <c r="B6">
        <v>92.013999999999996</v>
      </c>
      <c r="C6">
        <v>-3.6727300000000001</v>
      </c>
      <c r="D6">
        <v>36.186500000000002</v>
      </c>
      <c r="E6">
        <v>38.8371</v>
      </c>
      <c r="F6">
        <v>2.7986299999999999E-2</v>
      </c>
      <c r="G6" t="s">
        <v>5</v>
      </c>
    </row>
    <row r="7" spans="1:7">
      <c r="A7">
        <v>8</v>
      </c>
      <c r="B7">
        <v>92.066500000000005</v>
      </c>
      <c r="C7">
        <v>-3.6727300000000001</v>
      </c>
      <c r="D7">
        <v>36.186500000000002</v>
      </c>
      <c r="E7">
        <v>37.8371</v>
      </c>
      <c r="F7">
        <v>2.5716200000000002E-2</v>
      </c>
      <c r="G7" t="s">
        <v>5</v>
      </c>
    </row>
    <row r="8" spans="1:7">
      <c r="A8">
        <v>10</v>
      </c>
      <c r="B8">
        <v>92.276200000000003</v>
      </c>
      <c r="C8">
        <v>-3.8168899999999999</v>
      </c>
      <c r="D8">
        <v>36.186500000000002</v>
      </c>
      <c r="E8">
        <v>35.8371</v>
      </c>
      <c r="F8">
        <v>2.5766500000000001E-2</v>
      </c>
      <c r="G8" t="s">
        <v>5</v>
      </c>
    </row>
    <row r="9" spans="1:7">
      <c r="A9">
        <v>11</v>
      </c>
      <c r="B9">
        <v>92.330799999999996</v>
      </c>
      <c r="C9">
        <v>-3.8168899999999999</v>
      </c>
      <c r="D9">
        <v>36.186500000000002</v>
      </c>
      <c r="E9">
        <v>34.8371</v>
      </c>
      <c r="F9">
        <v>3.0118700000000002E-2</v>
      </c>
      <c r="G9" t="s">
        <v>5</v>
      </c>
    </row>
    <row r="10" spans="1:7">
      <c r="A10">
        <v>13</v>
      </c>
      <c r="B10">
        <v>92.371399999999994</v>
      </c>
      <c r="C10">
        <v>-3.9604499999999998</v>
      </c>
      <c r="D10">
        <v>36.186500000000002</v>
      </c>
      <c r="E10">
        <v>32.837200000000003</v>
      </c>
      <c r="F10">
        <v>2.8488300000000001E-2</v>
      </c>
      <c r="G10" t="s">
        <v>5</v>
      </c>
    </row>
    <row r="11" spans="1:7">
      <c r="A11">
        <v>14</v>
      </c>
      <c r="B11">
        <v>92.379300000000001</v>
      </c>
      <c r="C11">
        <v>-3.9604499999999998</v>
      </c>
      <c r="D11">
        <v>36.186500000000002</v>
      </c>
      <c r="E11">
        <v>31.837199999999999</v>
      </c>
      <c r="F11">
        <v>2.29012E-2</v>
      </c>
      <c r="G11" t="s">
        <v>5</v>
      </c>
    </row>
    <row r="12" spans="1:7">
      <c r="A12">
        <v>15</v>
      </c>
      <c r="B12">
        <v>92.397300000000001</v>
      </c>
      <c r="C12">
        <v>-3.9604499999999998</v>
      </c>
      <c r="D12">
        <v>36.186500000000002</v>
      </c>
      <c r="E12">
        <v>30.837199999999999</v>
      </c>
      <c r="F12">
        <v>2.7853699999999999E-2</v>
      </c>
      <c r="G12" t="s">
        <v>5</v>
      </c>
    </row>
  </sheetData>
  <autoFilter ref="B1:F1">
    <sortState ref="B2:F12">
      <sortCondition descending="1" ref="E1:E12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2" sqref="F2:F12"/>
    </sheetView>
  </sheetViews>
  <sheetFormatPr baseColWidth="10" defaultRowHeight="15" x14ac:dyDescent="0"/>
  <cols>
    <col min="2" max="2" width="12.1640625" bestFit="1" customWidth="1"/>
    <col min="6" max="6" width="18.83203125" bestFit="1" customWidth="1"/>
  </cols>
  <sheetData>
    <row r="1" spans="1:7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>
        <v>92.325199999999995</v>
      </c>
      <c r="C2">
        <v>-0.42041000000000001</v>
      </c>
      <c r="D2">
        <v>-67.049800000000005</v>
      </c>
      <c r="E2">
        <v>83.687100000000001</v>
      </c>
      <c r="F2">
        <v>1.7498099999999999E-2</v>
      </c>
      <c r="G2" t="s">
        <v>5</v>
      </c>
    </row>
    <row r="3" spans="1:7">
      <c r="A3">
        <v>2</v>
      </c>
      <c r="B3">
        <v>92.31</v>
      </c>
      <c r="C3">
        <v>-0.42041000000000001</v>
      </c>
      <c r="D3">
        <v>-68.049800000000005</v>
      </c>
      <c r="E3">
        <v>83.687100000000001</v>
      </c>
      <c r="F3">
        <v>1.6238499999999999E-2</v>
      </c>
      <c r="G3" t="s">
        <v>5</v>
      </c>
    </row>
    <row r="4" spans="1:7">
      <c r="A4">
        <v>4</v>
      </c>
      <c r="B4">
        <v>92.325100000000006</v>
      </c>
      <c r="C4">
        <v>-0.52685499999999996</v>
      </c>
      <c r="D4">
        <v>-70.052700000000002</v>
      </c>
      <c r="E4">
        <v>83.687100000000001</v>
      </c>
      <c r="F4">
        <v>1.48889E-2</v>
      </c>
      <c r="G4" t="s">
        <v>5</v>
      </c>
    </row>
    <row r="5" spans="1:7">
      <c r="A5">
        <v>5</v>
      </c>
      <c r="B5">
        <v>92.400999999999996</v>
      </c>
      <c r="C5">
        <v>-0.52685499999999996</v>
      </c>
      <c r="D5">
        <v>-71.049800000000005</v>
      </c>
      <c r="E5">
        <v>83.687100000000001</v>
      </c>
      <c r="F5">
        <v>1.5035099999999999E-2</v>
      </c>
      <c r="G5" t="s">
        <v>5</v>
      </c>
    </row>
    <row r="6" spans="1:7">
      <c r="A6">
        <v>7</v>
      </c>
      <c r="B6">
        <v>92.409300000000002</v>
      </c>
      <c r="C6">
        <v>-0.63281299999999996</v>
      </c>
      <c r="D6">
        <v>-73.052700000000002</v>
      </c>
      <c r="E6">
        <v>83.687100000000001</v>
      </c>
      <c r="F6">
        <v>1.14509E-2</v>
      </c>
      <c r="G6" t="s">
        <v>5</v>
      </c>
    </row>
    <row r="7" spans="1:7">
      <c r="A7">
        <v>8</v>
      </c>
      <c r="B7">
        <v>92.403199999999998</v>
      </c>
      <c r="C7">
        <v>-0.63281299999999996</v>
      </c>
      <c r="D7">
        <v>-74.049800000000005</v>
      </c>
      <c r="E7">
        <v>83.687100000000001</v>
      </c>
      <c r="F7">
        <v>1.00541E-2</v>
      </c>
      <c r="G7" t="s">
        <v>5</v>
      </c>
    </row>
    <row r="8" spans="1:7">
      <c r="A8">
        <v>10</v>
      </c>
      <c r="B8">
        <v>92.372799999999998</v>
      </c>
      <c r="C8">
        <v>-0.73779300000000003</v>
      </c>
      <c r="D8">
        <v>-76.0518</v>
      </c>
      <c r="E8">
        <v>83.687100000000001</v>
      </c>
      <c r="F8">
        <v>9.8524500000000004E-3</v>
      </c>
      <c r="G8" t="s">
        <v>5</v>
      </c>
    </row>
    <row r="9" spans="1:7">
      <c r="A9">
        <v>11</v>
      </c>
      <c r="B9">
        <v>92.354600000000005</v>
      </c>
      <c r="C9">
        <v>-0.73779300000000003</v>
      </c>
      <c r="D9">
        <v>-77.049800000000005</v>
      </c>
      <c r="E9">
        <v>83.687100000000001</v>
      </c>
      <c r="F9">
        <v>9.4962099999999997E-3</v>
      </c>
      <c r="G9" t="s">
        <v>5</v>
      </c>
    </row>
    <row r="10" spans="1:7">
      <c r="A10">
        <v>13</v>
      </c>
      <c r="B10">
        <v>92.352699999999999</v>
      </c>
      <c r="C10">
        <v>-0.84130899999999997</v>
      </c>
      <c r="D10">
        <v>-79.0518</v>
      </c>
      <c r="E10">
        <v>83.687100000000001</v>
      </c>
      <c r="F10">
        <v>9.5941499999999992E-3</v>
      </c>
      <c r="G10" t="s">
        <v>5</v>
      </c>
    </row>
    <row r="11" spans="1:7">
      <c r="A11">
        <v>14</v>
      </c>
      <c r="B11">
        <v>92.355500000000006</v>
      </c>
      <c r="C11">
        <v>-0.84130899999999997</v>
      </c>
      <c r="D11">
        <v>-80.049800000000005</v>
      </c>
      <c r="E11">
        <v>83.687100000000001</v>
      </c>
      <c r="F11">
        <v>9.5004600000000005E-3</v>
      </c>
      <c r="G11" t="s">
        <v>5</v>
      </c>
    </row>
    <row r="12" spans="1:7">
      <c r="A12">
        <v>15</v>
      </c>
      <c r="B12">
        <v>92.365099999999998</v>
      </c>
      <c r="C12">
        <v>-0.84130899999999997</v>
      </c>
      <c r="D12">
        <v>-81.049800000000005</v>
      </c>
      <c r="E12">
        <v>83.687100000000001</v>
      </c>
      <c r="F12">
        <v>9.3300899999999992E-3</v>
      </c>
      <c r="G12" t="s">
        <v>5</v>
      </c>
    </row>
  </sheetData>
  <autoFilter ref="B1:F1">
    <sortState ref="B2:F12">
      <sortCondition descending="1" ref="D1:D12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2" sqref="F2:F12"/>
    </sheetView>
  </sheetViews>
  <sheetFormatPr baseColWidth="10" defaultRowHeight="15" x14ac:dyDescent="0"/>
  <cols>
    <col min="2" max="2" width="12.1640625" bestFit="1" customWidth="1"/>
    <col min="4" max="4" width="8.83203125" customWidth="1"/>
    <col min="6" max="6" width="18.83203125" bestFit="1" customWidth="1"/>
  </cols>
  <sheetData>
    <row r="1" spans="1:7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>
        <v>92.205299999999994</v>
      </c>
      <c r="C2">
        <v>-0.42041000000000001</v>
      </c>
      <c r="D2">
        <v>-67.049800000000005</v>
      </c>
      <c r="E2">
        <v>83.687100000000001</v>
      </c>
      <c r="F2">
        <v>1.7215000000000001E-2</v>
      </c>
      <c r="G2" t="s">
        <v>5</v>
      </c>
    </row>
    <row r="3" spans="1:7">
      <c r="A3">
        <v>2</v>
      </c>
      <c r="B3">
        <v>92.210999999999999</v>
      </c>
      <c r="C3">
        <v>-0.42041000000000001</v>
      </c>
      <c r="D3">
        <v>-68.049800000000005</v>
      </c>
      <c r="E3">
        <v>83.687100000000001</v>
      </c>
      <c r="F3">
        <v>1.5911600000000001E-2</v>
      </c>
      <c r="G3" t="s">
        <v>5</v>
      </c>
    </row>
    <row r="4" spans="1:7">
      <c r="A4">
        <v>4</v>
      </c>
      <c r="B4">
        <v>92.268199999999993</v>
      </c>
      <c r="C4">
        <v>-0.52697799999999995</v>
      </c>
      <c r="D4">
        <v>-70.052700000000002</v>
      </c>
      <c r="E4">
        <v>83.687100000000001</v>
      </c>
      <c r="F4">
        <v>1.5065200000000001E-2</v>
      </c>
      <c r="G4" t="s">
        <v>5</v>
      </c>
    </row>
    <row r="5" spans="1:7">
      <c r="A5">
        <v>5</v>
      </c>
      <c r="B5">
        <v>92.293800000000005</v>
      </c>
      <c r="C5">
        <v>-0.52697799999999995</v>
      </c>
      <c r="D5">
        <v>-71.049800000000005</v>
      </c>
      <c r="E5">
        <v>83.687100000000001</v>
      </c>
      <c r="F5">
        <v>1.38052E-2</v>
      </c>
      <c r="G5" t="s">
        <v>5</v>
      </c>
    </row>
    <row r="6" spans="1:7">
      <c r="A6">
        <v>7</v>
      </c>
      <c r="B6">
        <v>92.358500000000006</v>
      </c>
      <c r="C6">
        <v>-0.63281299999999996</v>
      </c>
      <c r="D6">
        <v>-73.052700000000002</v>
      </c>
      <c r="E6">
        <v>83.687100000000001</v>
      </c>
      <c r="F6">
        <v>1.04279E-2</v>
      </c>
      <c r="G6" t="s">
        <v>5</v>
      </c>
    </row>
    <row r="7" spans="1:7">
      <c r="A7">
        <v>8</v>
      </c>
      <c r="B7">
        <v>92.4054</v>
      </c>
      <c r="C7">
        <v>-0.63281299999999996</v>
      </c>
      <c r="D7">
        <v>-74.049800000000005</v>
      </c>
      <c r="E7">
        <v>83.687100000000001</v>
      </c>
      <c r="F7">
        <v>9.73977E-3</v>
      </c>
      <c r="G7" t="s">
        <v>5</v>
      </c>
    </row>
    <row r="8" spans="1:7">
      <c r="A8">
        <v>10</v>
      </c>
      <c r="B8">
        <v>92.486000000000004</v>
      </c>
      <c r="C8">
        <v>-0.73779300000000003</v>
      </c>
      <c r="D8">
        <v>-76.052700000000002</v>
      </c>
      <c r="E8">
        <v>83.687100000000001</v>
      </c>
      <c r="F8">
        <v>8.7786800000000005E-3</v>
      </c>
      <c r="G8" t="s">
        <v>5</v>
      </c>
    </row>
    <row r="9" spans="1:7">
      <c r="A9">
        <v>11</v>
      </c>
      <c r="B9">
        <v>92.479100000000003</v>
      </c>
      <c r="C9">
        <v>-0.73779300000000003</v>
      </c>
      <c r="D9">
        <v>-77.049800000000005</v>
      </c>
      <c r="E9">
        <v>83.687100000000001</v>
      </c>
      <c r="F9">
        <v>8.6454800000000005E-3</v>
      </c>
      <c r="G9" t="s">
        <v>5</v>
      </c>
    </row>
    <row r="10" spans="1:7">
      <c r="A10">
        <v>13</v>
      </c>
      <c r="B10">
        <v>92.427800000000005</v>
      </c>
      <c r="C10">
        <v>-0.84130899999999997</v>
      </c>
      <c r="D10">
        <v>-79.0518</v>
      </c>
      <c r="E10">
        <v>83.687100000000001</v>
      </c>
      <c r="F10">
        <v>8.3452700000000001E-3</v>
      </c>
      <c r="G10" t="s">
        <v>5</v>
      </c>
    </row>
    <row r="11" spans="1:7">
      <c r="A11">
        <v>14</v>
      </c>
      <c r="B11">
        <v>92.411799999999999</v>
      </c>
      <c r="C11">
        <v>-0.84130899999999997</v>
      </c>
      <c r="D11">
        <v>-80.049800000000005</v>
      </c>
      <c r="E11">
        <v>83.687100000000001</v>
      </c>
      <c r="F11">
        <v>8.2726899999999992E-3</v>
      </c>
      <c r="G11" t="s">
        <v>5</v>
      </c>
    </row>
    <row r="12" spans="1:7">
      <c r="A12">
        <v>15</v>
      </c>
      <c r="B12">
        <v>92.404499999999999</v>
      </c>
      <c r="C12">
        <v>-0.84130899999999997</v>
      </c>
      <c r="D12">
        <v>-81.049800000000005</v>
      </c>
      <c r="E12">
        <v>83.687100000000001</v>
      </c>
      <c r="F12">
        <v>8.7992999999999995E-3</v>
      </c>
      <c r="G12" t="s">
        <v>5</v>
      </c>
    </row>
  </sheetData>
  <autoFilter ref="A1:F1">
    <sortState ref="A2:F12">
      <sortCondition descending="1" ref="D1:D12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83"/>
  <sheetViews>
    <sheetView tabSelected="1" topLeftCell="F36" zoomScale="125" zoomScaleNormal="125" zoomScalePageLayoutView="125" workbookViewId="0">
      <selection activeCell="T68" sqref="T68:V85"/>
    </sheetView>
  </sheetViews>
  <sheetFormatPr baseColWidth="10" defaultColWidth="11.5" defaultRowHeight="12" x14ac:dyDescent="0"/>
  <cols>
    <col min="1" max="1" width="11.5" style="1" customWidth="1"/>
    <col min="2" max="3" width="11.5" style="2" customWidth="1"/>
    <col min="4" max="4" width="12.33203125" style="2" customWidth="1"/>
    <col min="5" max="16" width="11.5" style="2" customWidth="1"/>
    <col min="17" max="17" width="12.1640625" style="2" customWidth="1"/>
    <col min="18" max="18" width="11.5" style="2"/>
    <col min="19" max="19" width="13.6640625" style="2" bestFit="1" customWidth="1"/>
    <col min="20" max="16384" width="11.5" style="2"/>
  </cols>
  <sheetData>
    <row r="1" spans="1:21">
      <c r="C1" s="2" t="s">
        <v>7</v>
      </c>
      <c r="K1" s="2" t="s">
        <v>8</v>
      </c>
      <c r="R1" s="2" t="s">
        <v>9</v>
      </c>
    </row>
    <row r="2" spans="1:21">
      <c r="B2" s="2" t="s">
        <v>10</v>
      </c>
      <c r="C2" s="3" t="s">
        <v>11</v>
      </c>
      <c r="D2" s="3" t="s">
        <v>11</v>
      </c>
      <c r="E2" s="3" t="s">
        <v>12</v>
      </c>
      <c r="F2" s="3" t="s">
        <v>12</v>
      </c>
      <c r="G2" s="4"/>
      <c r="H2" s="4"/>
      <c r="J2" s="2" t="s">
        <v>10</v>
      </c>
      <c r="K2" s="3" t="s">
        <v>13</v>
      </c>
      <c r="L2" s="3" t="s">
        <v>13</v>
      </c>
      <c r="M2" s="3" t="s">
        <v>14</v>
      </c>
      <c r="N2" s="3" t="s">
        <v>14</v>
      </c>
      <c r="O2" s="5"/>
      <c r="P2" s="5"/>
      <c r="Q2" s="2" t="s">
        <v>10</v>
      </c>
      <c r="R2" s="3" t="s">
        <v>15</v>
      </c>
      <c r="S2" s="3" t="s">
        <v>15</v>
      </c>
      <c r="T2" s="3" t="s">
        <v>16</v>
      </c>
      <c r="U2" s="3" t="s">
        <v>16</v>
      </c>
    </row>
    <row r="3" spans="1:21">
      <c r="B3" s="2" t="s">
        <v>17</v>
      </c>
      <c r="C3" s="3" t="s">
        <v>18</v>
      </c>
      <c r="D3" s="3" t="s">
        <v>19</v>
      </c>
      <c r="E3" s="3" t="s">
        <v>18</v>
      </c>
      <c r="F3" s="3" t="s">
        <v>19</v>
      </c>
      <c r="G3" s="6"/>
      <c r="H3" s="6"/>
      <c r="J3" s="2" t="s">
        <v>17</v>
      </c>
      <c r="K3" s="3" t="s">
        <v>18</v>
      </c>
      <c r="L3" s="3" t="s">
        <v>19</v>
      </c>
      <c r="M3" s="3" t="s">
        <v>18</v>
      </c>
      <c r="N3" s="3" t="s">
        <v>19</v>
      </c>
      <c r="O3" s="7"/>
      <c r="P3" s="7"/>
      <c r="Q3" s="2" t="s">
        <v>17</v>
      </c>
      <c r="R3" s="3" t="s">
        <v>18</v>
      </c>
      <c r="S3" s="3" t="s">
        <v>19</v>
      </c>
      <c r="T3" s="3" t="s">
        <v>18</v>
      </c>
      <c r="U3" s="3" t="s">
        <v>19</v>
      </c>
    </row>
    <row r="4" spans="1:21" ht="15">
      <c r="A4" s="1" t="s">
        <v>20</v>
      </c>
      <c r="B4" s="2">
        <v>1</v>
      </c>
      <c r="C4">
        <v>92.475300000000004</v>
      </c>
      <c r="D4">
        <v>4.3313600000000001E-2</v>
      </c>
      <c r="E4">
        <v>92.2496825341169</v>
      </c>
      <c r="F4" s="10">
        <v>8.6453199999999997E-3</v>
      </c>
      <c r="G4" s="11"/>
      <c r="H4" s="11"/>
      <c r="I4" s="2" t="s">
        <v>21</v>
      </c>
      <c r="J4" s="12">
        <f>B4</f>
        <v>1</v>
      </c>
      <c r="K4">
        <v>92.325199999999995</v>
      </c>
      <c r="L4">
        <v>1.7498099999999999E-2</v>
      </c>
      <c r="M4">
        <f>E4</f>
        <v>92.2496825341169</v>
      </c>
      <c r="N4" s="9">
        <f>F4</f>
        <v>8.6453199999999997E-3</v>
      </c>
      <c r="P4" s="2" t="s">
        <v>21</v>
      </c>
      <c r="Q4" s="12">
        <f>B4</f>
        <v>1</v>
      </c>
      <c r="R4">
        <v>92.205299999999994</v>
      </c>
      <c r="S4">
        <v>1.7215000000000001E-2</v>
      </c>
      <c r="T4">
        <f>M4</f>
        <v>92.2496825341169</v>
      </c>
      <c r="U4">
        <f>N4</f>
        <v>8.6453199999999997E-3</v>
      </c>
    </row>
    <row r="5" spans="1:21" ht="15">
      <c r="B5" s="2">
        <v>2</v>
      </c>
      <c r="C5">
        <v>92.482500000000002</v>
      </c>
      <c r="D5">
        <v>4.5797999999999998E-2</v>
      </c>
      <c r="E5">
        <v>92.2496825341169</v>
      </c>
      <c r="F5" s="10">
        <v>8.1949999999999992E-3</v>
      </c>
      <c r="G5" s="13"/>
      <c r="H5" s="13"/>
      <c r="I5" s="13"/>
      <c r="J5" s="12">
        <f t="shared" ref="J5:J14" si="0">B5</f>
        <v>2</v>
      </c>
      <c r="K5">
        <v>92.31</v>
      </c>
      <c r="L5">
        <v>1.6238499999999999E-2</v>
      </c>
      <c r="M5">
        <f t="shared" ref="M5:M20" si="1">E5</f>
        <v>92.2496825341169</v>
      </c>
      <c r="N5" s="9">
        <f t="shared" ref="N5:N20" si="2">F5</f>
        <v>8.1949999999999992E-3</v>
      </c>
      <c r="O5" s="13"/>
      <c r="P5" s="13"/>
      <c r="Q5" s="12">
        <f t="shared" ref="Q5:Q14" si="3">B5</f>
        <v>2</v>
      </c>
      <c r="R5">
        <v>92.210999999999999</v>
      </c>
      <c r="S5">
        <v>1.5911600000000001E-2</v>
      </c>
      <c r="T5">
        <f t="shared" ref="T5:T20" si="4">M5</f>
        <v>92.2496825341169</v>
      </c>
      <c r="U5">
        <f t="shared" ref="U5:U20" si="5">N5</f>
        <v>8.1949999999999992E-3</v>
      </c>
    </row>
    <row r="6" spans="1:21" ht="15">
      <c r="B6" s="8">
        <v>4</v>
      </c>
      <c r="C6">
        <v>92.304699999999997</v>
      </c>
      <c r="D6">
        <v>4.7219299999999999E-2</v>
      </c>
      <c r="E6">
        <v>92.249685869753463</v>
      </c>
      <c r="F6" s="10">
        <v>8.3434700000000004E-3</v>
      </c>
      <c r="G6" s="8"/>
      <c r="I6" s="8"/>
      <c r="J6" s="12">
        <f t="shared" si="0"/>
        <v>4</v>
      </c>
      <c r="K6">
        <v>92.325100000000006</v>
      </c>
      <c r="L6">
        <v>1.48889E-2</v>
      </c>
      <c r="M6">
        <f t="shared" si="1"/>
        <v>92.249685869753463</v>
      </c>
      <c r="N6" s="9">
        <f t="shared" si="2"/>
        <v>8.3434700000000004E-3</v>
      </c>
      <c r="O6" s="13"/>
      <c r="P6" s="8"/>
      <c r="Q6" s="12">
        <f t="shared" si="3"/>
        <v>4</v>
      </c>
      <c r="R6">
        <v>92.268199999999993</v>
      </c>
      <c r="S6">
        <v>1.5065200000000001E-2</v>
      </c>
      <c r="T6">
        <f t="shared" si="4"/>
        <v>92.249685869753463</v>
      </c>
      <c r="U6">
        <f t="shared" si="5"/>
        <v>8.3434700000000004E-3</v>
      </c>
    </row>
    <row r="7" spans="1:21" ht="15">
      <c r="B7" s="8">
        <v>5</v>
      </c>
      <c r="C7">
        <v>92.155600000000007</v>
      </c>
      <c r="D7">
        <v>3.3474200000000003E-2</v>
      </c>
      <c r="E7">
        <v>92.250815508816714</v>
      </c>
      <c r="F7" s="10">
        <v>8.1718299999999997E-3</v>
      </c>
      <c r="G7" s="8"/>
      <c r="I7" s="8"/>
      <c r="J7" s="12">
        <f t="shared" si="0"/>
        <v>5</v>
      </c>
      <c r="K7">
        <v>92.400999999999996</v>
      </c>
      <c r="L7">
        <v>1.5035099999999999E-2</v>
      </c>
      <c r="M7">
        <f t="shared" si="1"/>
        <v>92.250815508816714</v>
      </c>
      <c r="N7" s="9">
        <f t="shared" si="2"/>
        <v>8.1718299999999997E-3</v>
      </c>
      <c r="O7" s="11"/>
      <c r="P7" s="8"/>
      <c r="Q7" s="12">
        <f t="shared" si="3"/>
        <v>5</v>
      </c>
      <c r="R7">
        <v>92.293800000000005</v>
      </c>
      <c r="S7">
        <v>1.38052E-2</v>
      </c>
      <c r="T7">
        <f t="shared" si="4"/>
        <v>92.250815508816714</v>
      </c>
      <c r="U7">
        <f t="shared" si="5"/>
        <v>8.1718299999999997E-3</v>
      </c>
    </row>
    <row r="8" spans="1:21" ht="15">
      <c r="B8" s="8">
        <v>7</v>
      </c>
      <c r="C8">
        <v>92.013999999999996</v>
      </c>
      <c r="D8">
        <v>2.7986299999999999E-2</v>
      </c>
      <c r="E8">
        <v>92.361545277778234</v>
      </c>
      <c r="F8" s="10">
        <v>1.4588200000000001E-2</v>
      </c>
      <c r="G8" s="8"/>
      <c r="I8" s="8"/>
      <c r="J8" s="12">
        <f t="shared" si="0"/>
        <v>7</v>
      </c>
      <c r="K8">
        <v>92.409300000000002</v>
      </c>
      <c r="L8">
        <v>1.14509E-2</v>
      </c>
      <c r="M8">
        <f t="shared" si="1"/>
        <v>92.361545277778234</v>
      </c>
      <c r="N8" s="9">
        <f t="shared" si="2"/>
        <v>1.4588200000000001E-2</v>
      </c>
      <c r="P8" s="8"/>
      <c r="Q8" s="12">
        <f t="shared" si="3"/>
        <v>7</v>
      </c>
      <c r="R8">
        <v>92.358500000000006</v>
      </c>
      <c r="S8">
        <v>1.04279E-2</v>
      </c>
      <c r="T8">
        <f t="shared" si="4"/>
        <v>92.361545277778234</v>
      </c>
      <c r="U8">
        <f t="shared" si="5"/>
        <v>1.4588200000000001E-2</v>
      </c>
    </row>
    <row r="9" spans="1:21" ht="15">
      <c r="B9" s="8">
        <v>8</v>
      </c>
      <c r="C9">
        <v>92.066500000000005</v>
      </c>
      <c r="D9">
        <v>2.5716200000000002E-2</v>
      </c>
      <c r="E9">
        <v>92.384383361753493</v>
      </c>
      <c r="F9" s="10">
        <v>1.4419700000000001E-2</v>
      </c>
      <c r="G9" s="8"/>
      <c r="I9" s="8"/>
      <c r="J9" s="12">
        <f t="shared" si="0"/>
        <v>8</v>
      </c>
      <c r="K9">
        <v>92.403199999999998</v>
      </c>
      <c r="L9">
        <v>1.00541E-2</v>
      </c>
      <c r="M9">
        <f t="shared" si="1"/>
        <v>92.384383361753493</v>
      </c>
      <c r="N9" s="9">
        <f t="shared" si="2"/>
        <v>1.4419700000000001E-2</v>
      </c>
      <c r="O9" s="8"/>
      <c r="P9" s="8"/>
      <c r="Q9" s="12">
        <f t="shared" si="3"/>
        <v>8</v>
      </c>
      <c r="R9">
        <v>92.4054</v>
      </c>
      <c r="S9">
        <v>9.73977E-3</v>
      </c>
      <c r="T9">
        <f t="shared" si="4"/>
        <v>92.384383361753493</v>
      </c>
      <c r="U9">
        <f t="shared" si="5"/>
        <v>1.4419700000000001E-2</v>
      </c>
    </row>
    <row r="10" spans="1:21" ht="15">
      <c r="B10" s="8">
        <v>10</v>
      </c>
      <c r="C10">
        <v>92.276200000000003</v>
      </c>
      <c r="D10">
        <v>2.5766500000000001E-2</v>
      </c>
      <c r="E10">
        <v>92.384999999808429</v>
      </c>
      <c r="F10" s="10">
        <v>8.8500000000000002E-3</v>
      </c>
      <c r="G10" s="8"/>
      <c r="H10" s="8"/>
      <c r="I10" s="8"/>
      <c r="J10" s="12">
        <f t="shared" si="0"/>
        <v>10</v>
      </c>
      <c r="K10">
        <v>92.372799999999998</v>
      </c>
      <c r="L10">
        <v>9.8524500000000004E-3</v>
      </c>
      <c r="M10">
        <f t="shared" si="1"/>
        <v>92.384999999808429</v>
      </c>
      <c r="N10" s="9">
        <f t="shared" si="2"/>
        <v>8.8500000000000002E-3</v>
      </c>
      <c r="O10" s="8"/>
      <c r="P10" s="8"/>
      <c r="Q10" s="12">
        <f t="shared" si="3"/>
        <v>10</v>
      </c>
      <c r="R10">
        <v>92.486000000000004</v>
      </c>
      <c r="S10">
        <v>8.7786800000000005E-3</v>
      </c>
      <c r="T10">
        <f t="shared" si="4"/>
        <v>92.384999999808429</v>
      </c>
      <c r="U10">
        <f t="shared" si="5"/>
        <v>8.8500000000000002E-3</v>
      </c>
    </row>
    <row r="11" spans="1:21" ht="15">
      <c r="B11" s="8">
        <v>11</v>
      </c>
      <c r="C11">
        <v>92.330799999999996</v>
      </c>
      <c r="D11">
        <v>3.0118700000000002E-2</v>
      </c>
      <c r="E11">
        <v>92.385000000000005</v>
      </c>
      <c r="F11" s="10">
        <v>8.8500000000000002E-3</v>
      </c>
      <c r="G11" s="8"/>
      <c r="H11" s="8"/>
      <c r="I11" s="8"/>
      <c r="J11" s="12">
        <f t="shared" si="0"/>
        <v>11</v>
      </c>
      <c r="K11">
        <v>92.354600000000005</v>
      </c>
      <c r="L11">
        <v>9.4962099999999997E-3</v>
      </c>
      <c r="M11">
        <f t="shared" si="1"/>
        <v>92.385000000000005</v>
      </c>
      <c r="N11" s="9">
        <f t="shared" si="2"/>
        <v>8.8500000000000002E-3</v>
      </c>
      <c r="O11" s="8"/>
      <c r="P11" s="8"/>
      <c r="Q11" s="12">
        <f t="shared" si="3"/>
        <v>11</v>
      </c>
      <c r="R11">
        <v>92.479100000000003</v>
      </c>
      <c r="S11">
        <v>8.6454800000000005E-3</v>
      </c>
      <c r="T11">
        <f t="shared" si="4"/>
        <v>92.385000000000005</v>
      </c>
      <c r="U11">
        <f t="shared" si="5"/>
        <v>8.8500000000000002E-3</v>
      </c>
    </row>
    <row r="12" spans="1:21" ht="15">
      <c r="B12" s="8">
        <v>13</v>
      </c>
      <c r="C12">
        <v>92.371399999999994</v>
      </c>
      <c r="D12">
        <v>2.8488300000000001E-2</v>
      </c>
      <c r="E12">
        <v>92.385000000000005</v>
      </c>
      <c r="F12" s="10">
        <v>8.8500000000000002E-3</v>
      </c>
      <c r="G12" s="8"/>
      <c r="H12" s="8"/>
      <c r="I12" s="8"/>
      <c r="J12" s="12">
        <f t="shared" si="0"/>
        <v>13</v>
      </c>
      <c r="K12">
        <v>92.352699999999999</v>
      </c>
      <c r="L12">
        <v>9.5941499999999992E-3</v>
      </c>
      <c r="M12">
        <f t="shared" si="1"/>
        <v>92.385000000000005</v>
      </c>
      <c r="N12" s="9">
        <f t="shared" si="2"/>
        <v>8.8500000000000002E-3</v>
      </c>
      <c r="O12" s="8"/>
      <c r="P12" s="8"/>
      <c r="Q12" s="12">
        <f t="shared" si="3"/>
        <v>13</v>
      </c>
      <c r="R12">
        <v>92.427800000000005</v>
      </c>
      <c r="S12">
        <v>8.3452700000000001E-3</v>
      </c>
      <c r="T12">
        <f t="shared" si="4"/>
        <v>92.385000000000005</v>
      </c>
      <c r="U12">
        <f t="shared" si="5"/>
        <v>8.8500000000000002E-3</v>
      </c>
    </row>
    <row r="13" spans="1:21" ht="15">
      <c r="B13" s="8">
        <v>14</v>
      </c>
      <c r="C13">
        <v>92.379300000000001</v>
      </c>
      <c r="D13">
        <v>2.29012E-2</v>
      </c>
      <c r="E13">
        <v>92.385000000000005</v>
      </c>
      <c r="F13" s="10">
        <v>8.8500000000000002E-3</v>
      </c>
      <c r="G13" s="8"/>
      <c r="I13" s="8"/>
      <c r="J13" s="12">
        <f t="shared" si="0"/>
        <v>14</v>
      </c>
      <c r="K13">
        <v>92.355500000000006</v>
      </c>
      <c r="L13">
        <v>9.5004600000000005E-3</v>
      </c>
      <c r="M13">
        <f t="shared" si="1"/>
        <v>92.385000000000005</v>
      </c>
      <c r="N13" s="9">
        <f t="shared" si="2"/>
        <v>8.8500000000000002E-3</v>
      </c>
      <c r="O13" s="8"/>
      <c r="P13" s="8"/>
      <c r="Q13" s="12">
        <f t="shared" si="3"/>
        <v>14</v>
      </c>
      <c r="R13">
        <v>92.411799999999999</v>
      </c>
      <c r="S13">
        <v>8.2726899999999992E-3</v>
      </c>
      <c r="T13">
        <f t="shared" si="4"/>
        <v>92.385000000000005</v>
      </c>
      <c r="U13">
        <f t="shared" si="5"/>
        <v>8.8500000000000002E-3</v>
      </c>
    </row>
    <row r="14" spans="1:21" ht="15">
      <c r="B14" s="8">
        <v>15</v>
      </c>
      <c r="C14">
        <v>92.397300000000001</v>
      </c>
      <c r="D14">
        <v>2.7853699999999999E-2</v>
      </c>
      <c r="E14">
        <v>92.385000000000005</v>
      </c>
      <c r="F14" s="10">
        <v>8.8500000000000002E-3</v>
      </c>
      <c r="G14" s="8"/>
      <c r="I14" s="8"/>
      <c r="J14" s="12">
        <f t="shared" si="0"/>
        <v>15</v>
      </c>
      <c r="K14">
        <v>92.365099999999998</v>
      </c>
      <c r="L14">
        <v>9.3300899999999992E-3</v>
      </c>
      <c r="M14">
        <f t="shared" si="1"/>
        <v>92.385000000000005</v>
      </c>
      <c r="N14" s="9">
        <f t="shared" si="2"/>
        <v>8.8500000000000002E-3</v>
      </c>
      <c r="O14" s="8"/>
      <c r="P14" s="8"/>
      <c r="Q14" s="12">
        <f t="shared" si="3"/>
        <v>15</v>
      </c>
      <c r="R14">
        <v>92.404499999999999</v>
      </c>
      <c r="S14">
        <v>8.7992999999999995E-3</v>
      </c>
      <c r="T14">
        <f t="shared" si="4"/>
        <v>92.385000000000005</v>
      </c>
      <c r="U14">
        <f t="shared" si="5"/>
        <v>8.8500000000000002E-3</v>
      </c>
    </row>
    <row r="15" spans="1:21" ht="15">
      <c r="B15" s="24">
        <v>0</v>
      </c>
      <c r="C15" s="8">
        <v>92.456400000000002</v>
      </c>
      <c r="D15" s="8">
        <v>5.3458699999999998E-2</v>
      </c>
      <c r="E15" s="9">
        <v>92.2496825341169</v>
      </c>
      <c r="F15" s="10">
        <v>1.5717200000000001E-2</v>
      </c>
      <c r="G15" s="8"/>
      <c r="I15" s="8"/>
      <c r="J15" s="12">
        <f t="shared" ref="J15:J20" si="6">B15</f>
        <v>0</v>
      </c>
      <c r="K15" s="8">
        <v>92.327600000000004</v>
      </c>
      <c r="L15" s="8">
        <v>1.8700399999999999E-2</v>
      </c>
      <c r="M15">
        <v>92.2496825341169</v>
      </c>
      <c r="N15" s="9">
        <v>1.5717200000000001E-2</v>
      </c>
      <c r="O15" s="8"/>
      <c r="P15" s="8"/>
      <c r="Q15" s="12">
        <f t="shared" ref="Q15:Q20" si="7">B15</f>
        <v>0</v>
      </c>
      <c r="R15" s="8">
        <v>92.186400000000006</v>
      </c>
      <c r="S15" s="8">
        <v>1.9437099999999999E-2</v>
      </c>
      <c r="T15">
        <f t="shared" si="4"/>
        <v>92.2496825341169</v>
      </c>
      <c r="U15">
        <f t="shared" si="5"/>
        <v>1.5717200000000001E-2</v>
      </c>
    </row>
    <row r="16" spans="1:21" ht="15">
      <c r="B16" s="8">
        <v>3</v>
      </c>
      <c r="C16" s="8">
        <v>92.432500000000005</v>
      </c>
      <c r="D16" s="8">
        <v>4.8661900000000001E-2</v>
      </c>
      <c r="E16" s="9">
        <v>92.249691628793443</v>
      </c>
      <c r="F16" s="10">
        <v>1.55973E-2</v>
      </c>
      <c r="G16" s="8"/>
      <c r="I16" s="8"/>
      <c r="J16" s="12">
        <f t="shared" si="6"/>
        <v>3</v>
      </c>
      <c r="K16" s="8">
        <v>92.3001</v>
      </c>
      <c r="L16" s="8">
        <v>1.6155800000000001E-2</v>
      </c>
      <c r="M16">
        <v>92.250559350012011</v>
      </c>
      <c r="N16" s="9">
        <v>1.55973E-2</v>
      </c>
      <c r="O16" s="8"/>
      <c r="P16" s="8"/>
      <c r="Q16" s="12">
        <f t="shared" si="7"/>
        <v>3</v>
      </c>
      <c r="R16" s="8">
        <v>92.234099999999998</v>
      </c>
      <c r="S16" s="8">
        <v>1.7019200000000002E-2</v>
      </c>
      <c r="T16">
        <f t="shared" si="4"/>
        <v>92.250559350012011</v>
      </c>
      <c r="U16">
        <f t="shared" si="5"/>
        <v>1.55973E-2</v>
      </c>
    </row>
    <row r="17" spans="2:26" ht="15">
      <c r="B17" s="8">
        <v>6</v>
      </c>
      <c r="C17" s="8">
        <v>92.096100000000007</v>
      </c>
      <c r="D17" s="8">
        <v>3.0751899999999999E-2</v>
      </c>
      <c r="E17" s="9">
        <v>92.368945145418905</v>
      </c>
      <c r="F17" s="10">
        <v>1.2282E-2</v>
      </c>
      <c r="G17" s="8"/>
      <c r="I17" s="8"/>
      <c r="J17" s="12">
        <f t="shared" si="6"/>
        <v>6</v>
      </c>
      <c r="K17" s="8">
        <v>92.428100000000001</v>
      </c>
      <c r="L17" s="8">
        <v>1.4264600000000001E-2</v>
      </c>
      <c r="M17">
        <v>92.384194908439397</v>
      </c>
      <c r="N17" s="9">
        <v>1.2282E-2</v>
      </c>
      <c r="O17" s="8"/>
      <c r="P17" s="8"/>
      <c r="Q17" s="12">
        <f t="shared" si="7"/>
        <v>6</v>
      </c>
      <c r="R17" s="8">
        <v>92.316400000000002</v>
      </c>
      <c r="S17" s="8">
        <v>1.3532600000000001E-2</v>
      </c>
      <c r="T17">
        <f t="shared" si="4"/>
        <v>92.384194908439397</v>
      </c>
      <c r="U17">
        <f t="shared" si="5"/>
        <v>1.2282E-2</v>
      </c>
    </row>
    <row r="18" spans="2:26" ht="15">
      <c r="B18" s="8">
        <v>9</v>
      </c>
      <c r="C18" s="8">
        <v>92.120800000000003</v>
      </c>
      <c r="D18" s="8">
        <v>2.7648900000000001E-2</v>
      </c>
      <c r="E18" s="9">
        <v>92.384999999957117</v>
      </c>
      <c r="F18" s="10">
        <v>8.7764000000000002E-3</v>
      </c>
      <c r="G18" s="8"/>
      <c r="I18" s="8"/>
      <c r="J18" s="12">
        <f t="shared" si="6"/>
        <v>9</v>
      </c>
      <c r="K18" s="8">
        <v>92.398300000000006</v>
      </c>
      <c r="L18" s="8">
        <v>1.1161000000000001E-2</v>
      </c>
      <c r="M18">
        <v>92.385000000000005</v>
      </c>
      <c r="N18" s="9">
        <v>8.7764000000000002E-3</v>
      </c>
      <c r="O18" s="8"/>
      <c r="P18" s="8"/>
      <c r="Q18" s="12">
        <f t="shared" si="7"/>
        <v>9</v>
      </c>
      <c r="R18" s="8">
        <v>92.452100000000002</v>
      </c>
      <c r="S18" s="8">
        <v>8.9005899999999999E-3</v>
      </c>
      <c r="T18">
        <f t="shared" si="4"/>
        <v>92.385000000000005</v>
      </c>
      <c r="U18">
        <f t="shared" si="5"/>
        <v>8.7764000000000002E-3</v>
      </c>
    </row>
    <row r="19" spans="2:26" ht="15">
      <c r="B19" s="8">
        <v>12</v>
      </c>
      <c r="C19" s="8">
        <v>92.352699999999999</v>
      </c>
      <c r="D19" s="8">
        <v>2.01929E-2</v>
      </c>
      <c r="E19" s="9">
        <v>92.385000000000005</v>
      </c>
      <c r="F19" s="10">
        <v>9.3106500000000002E-3</v>
      </c>
      <c r="H19" s="15">
        <f>AVERAGE(F18:F20)</f>
        <v>8.8470766666666669E-3</v>
      </c>
      <c r="I19" s="8"/>
      <c r="J19" s="12">
        <f t="shared" si="6"/>
        <v>12</v>
      </c>
      <c r="K19" s="8">
        <v>92.353200000000001</v>
      </c>
      <c r="L19" s="8">
        <v>1.1092599999999999E-2</v>
      </c>
      <c r="M19">
        <v>92.385000000000005</v>
      </c>
      <c r="N19" s="9">
        <v>9.3106500000000002E-3</v>
      </c>
      <c r="O19" s="8"/>
      <c r="P19" s="8"/>
      <c r="Q19" s="12">
        <f t="shared" si="7"/>
        <v>12</v>
      </c>
      <c r="R19" s="8">
        <v>92.451300000000003</v>
      </c>
      <c r="S19" s="8">
        <v>8.8999300000000003E-3</v>
      </c>
      <c r="T19">
        <f t="shared" si="4"/>
        <v>92.385000000000005</v>
      </c>
      <c r="U19">
        <f t="shared" si="5"/>
        <v>9.3106500000000002E-3</v>
      </c>
    </row>
    <row r="20" spans="2:26" ht="15">
      <c r="B20" s="8">
        <v>16</v>
      </c>
      <c r="C20" s="8">
        <v>92.392300000000006</v>
      </c>
      <c r="D20" s="8">
        <v>2.34959E-2</v>
      </c>
      <c r="E20" s="9">
        <v>92.385000000000005</v>
      </c>
      <c r="F20" s="10">
        <v>8.4541800000000004E-3</v>
      </c>
      <c r="I20" s="8"/>
      <c r="J20" s="12">
        <f t="shared" si="6"/>
        <v>16</v>
      </c>
      <c r="K20" s="8">
        <v>92.365899999999996</v>
      </c>
      <c r="L20" s="8">
        <v>1.08789E-2</v>
      </c>
      <c r="M20">
        <v>92.385000000000005</v>
      </c>
      <c r="N20" s="9">
        <v>8.4541800000000004E-3</v>
      </c>
      <c r="O20" s="8"/>
      <c r="P20" s="8"/>
      <c r="Q20" s="12">
        <f t="shared" si="7"/>
        <v>16</v>
      </c>
      <c r="R20" s="8">
        <v>92.401200000000003</v>
      </c>
      <c r="S20" s="8">
        <v>9.0442400000000003E-3</v>
      </c>
      <c r="T20">
        <f t="shared" si="4"/>
        <v>92.385000000000005</v>
      </c>
      <c r="U20">
        <f t="shared" si="5"/>
        <v>8.4541800000000004E-3</v>
      </c>
    </row>
    <row r="21" spans="2:26">
      <c r="B21" s="8"/>
      <c r="C21" s="8"/>
      <c r="D21" s="8"/>
      <c r="E21" s="9"/>
      <c r="F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2:26">
      <c r="B22" s="8"/>
      <c r="C22" s="8"/>
      <c r="D22" s="8"/>
      <c r="E22" s="8"/>
      <c r="F22" s="8"/>
      <c r="H22" s="8"/>
      <c r="I22" s="8"/>
      <c r="J22" s="8"/>
      <c r="K22" s="8"/>
      <c r="L22" s="8"/>
      <c r="M22" s="8"/>
      <c r="N22" s="8"/>
      <c r="T22" s="8"/>
      <c r="U22" s="8"/>
    </row>
    <row r="23" spans="2:26">
      <c r="B23" s="8"/>
      <c r="C23" s="8"/>
      <c r="D23" s="8"/>
      <c r="E23" s="8"/>
      <c r="F23" s="8"/>
      <c r="H23" s="8"/>
      <c r="I23" s="8"/>
      <c r="J23" s="8"/>
      <c r="K23" s="8"/>
      <c r="L23" s="8"/>
      <c r="M23" s="8"/>
      <c r="N23" s="8"/>
      <c r="T23" s="8"/>
      <c r="U23" s="8"/>
    </row>
    <row r="24" spans="2:26">
      <c r="B24" s="8"/>
      <c r="C24" s="8"/>
      <c r="D24" s="8"/>
      <c r="E24" s="8"/>
      <c r="F24" s="8"/>
      <c r="H24" s="8"/>
      <c r="I24" s="8"/>
      <c r="J24" s="8"/>
      <c r="K24" s="8"/>
      <c r="L24" s="8"/>
      <c r="M24" s="8"/>
      <c r="N24" s="8"/>
      <c r="T24" s="8"/>
      <c r="U24" s="8"/>
    </row>
    <row r="25" spans="2:26">
      <c r="D25" s="8"/>
      <c r="E25" s="8"/>
      <c r="F25" s="14"/>
      <c r="H25" s="8"/>
      <c r="I25" s="8"/>
      <c r="J25" s="8"/>
      <c r="K25" s="8"/>
      <c r="L25" s="8"/>
      <c r="M25" s="15"/>
      <c r="N25" s="14"/>
      <c r="T25" s="15"/>
      <c r="U25" s="14"/>
    </row>
    <row r="26" spans="2:26">
      <c r="D26" s="8"/>
      <c r="E26" s="8"/>
      <c r="H26" s="8"/>
      <c r="I26" s="8"/>
      <c r="J26" s="8"/>
      <c r="K26" s="8"/>
      <c r="L26" s="8"/>
    </row>
    <row r="27" spans="2:26"/>
    <row r="29" spans="2:26" ht="23">
      <c r="F29" s="16" t="s">
        <v>22</v>
      </c>
      <c r="N29" s="16" t="s">
        <v>23</v>
      </c>
      <c r="O29" s="16"/>
      <c r="P29" s="16"/>
      <c r="R29" s="17" t="s">
        <v>24</v>
      </c>
      <c r="W29" s="16" t="s">
        <v>25</v>
      </c>
    </row>
    <row r="31" spans="2:26">
      <c r="C31" s="2" t="s">
        <v>7</v>
      </c>
      <c r="D31" s="2" t="s">
        <v>7</v>
      </c>
      <c r="F31" s="2" t="s">
        <v>26</v>
      </c>
      <c r="G31" s="2" t="s">
        <v>26</v>
      </c>
      <c r="H31" s="7"/>
      <c r="I31" s="2" t="s">
        <v>27</v>
      </c>
      <c r="J31" s="2" t="s">
        <v>27</v>
      </c>
      <c r="K31" s="18"/>
      <c r="M31" s="2" t="s">
        <v>7</v>
      </c>
      <c r="N31" s="2" t="s">
        <v>26</v>
      </c>
      <c r="O31" s="2" t="s">
        <v>27</v>
      </c>
      <c r="Q31" s="2" t="s">
        <v>7</v>
      </c>
      <c r="R31" s="2" t="s">
        <v>26</v>
      </c>
      <c r="S31" s="2" t="s">
        <v>27</v>
      </c>
      <c r="U31" s="2" t="s">
        <v>7</v>
      </c>
      <c r="V31" s="2" t="s">
        <v>26</v>
      </c>
      <c r="W31" s="2" t="s">
        <v>27</v>
      </c>
      <c r="X31" s="2" t="s">
        <v>7</v>
      </c>
      <c r="Y31" s="2" t="s">
        <v>26</v>
      </c>
      <c r="Z31" s="2" t="s">
        <v>27</v>
      </c>
    </row>
    <row r="32" spans="2:26">
      <c r="C32" s="19" t="s">
        <v>22</v>
      </c>
      <c r="D32" s="19" t="s">
        <v>28</v>
      </c>
      <c r="F32" s="19" t="s">
        <v>22</v>
      </c>
      <c r="G32" s="19" t="s">
        <v>28</v>
      </c>
      <c r="H32" s="7"/>
      <c r="I32" s="19" t="s">
        <v>22</v>
      </c>
      <c r="J32" s="19" t="s">
        <v>28</v>
      </c>
      <c r="M32" s="20" t="s">
        <v>23</v>
      </c>
      <c r="N32" s="20" t="s">
        <v>23</v>
      </c>
      <c r="O32" s="20" t="s">
        <v>23</v>
      </c>
      <c r="Q32" s="20" t="s">
        <v>29</v>
      </c>
      <c r="R32" s="20" t="s">
        <v>29</v>
      </c>
      <c r="S32" s="20" t="s">
        <v>29</v>
      </c>
      <c r="U32" s="2" t="s">
        <v>30</v>
      </c>
      <c r="V32" s="2" t="s">
        <v>31</v>
      </c>
      <c r="W32" s="2" t="s">
        <v>32</v>
      </c>
      <c r="X32" s="2" t="s">
        <v>33</v>
      </c>
      <c r="Y32" s="2" t="s">
        <v>34</v>
      </c>
      <c r="Z32" s="2" t="s">
        <v>35</v>
      </c>
    </row>
    <row r="34" spans="2:26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T34" s="21"/>
      <c r="U34" s="22"/>
      <c r="V34" s="21"/>
      <c r="W34" s="22"/>
      <c r="X34" s="21"/>
      <c r="Y34" s="22"/>
    </row>
    <row r="35" spans="2:26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T35" s="21"/>
      <c r="U35" s="22"/>
      <c r="V35" s="21"/>
      <c r="W35" s="22"/>
      <c r="X35" s="21"/>
      <c r="Y35" s="22"/>
    </row>
    <row r="36" spans="2:26">
      <c r="C36" s="19" t="s">
        <v>36</v>
      </c>
      <c r="D36" s="1"/>
      <c r="E36" s="1"/>
      <c r="F36" s="19" t="s">
        <v>37</v>
      </c>
      <c r="G36" s="1"/>
      <c r="H36" s="1"/>
      <c r="I36" s="19" t="s">
        <v>38</v>
      </c>
      <c r="J36" s="1"/>
      <c r="K36" s="1"/>
      <c r="M36" s="19" t="s">
        <v>36</v>
      </c>
      <c r="N36" s="19" t="s">
        <v>37</v>
      </c>
      <c r="O36" s="19" t="s">
        <v>38</v>
      </c>
      <c r="P36" s="1"/>
      <c r="Q36" s="1"/>
      <c r="R36" s="1"/>
    </row>
    <row r="37" spans="2:26">
      <c r="C37" s="1"/>
      <c r="D37" s="1"/>
      <c r="F37" s="1"/>
      <c r="G37" s="1"/>
      <c r="H37" s="1"/>
      <c r="I37" s="1"/>
      <c r="J37" s="1"/>
      <c r="K37" s="1"/>
      <c r="M37" s="1"/>
      <c r="N37" s="23"/>
      <c r="O37" s="1"/>
      <c r="P37" s="1"/>
      <c r="Q37" s="1"/>
      <c r="R37" s="23"/>
      <c r="S37" s="1"/>
    </row>
    <row r="38" spans="2:26">
      <c r="B38" s="8">
        <f>B4</f>
        <v>1</v>
      </c>
      <c r="C38" s="1">
        <f>1000000*(SIN(E4*PI()/360)/SIN(C4*PI()/360)-1)</f>
        <v>-1887.546720922395</v>
      </c>
      <c r="D38" s="1">
        <f>1000000/TAN(E4*PI()/360)*SQRT((D4*PI()/360)^2+(F4*PI()/360)^2)</f>
        <v>370.59377653747424</v>
      </c>
      <c r="F38" s="1">
        <f>1000000*(SIN(M4*PI()/360)/SIN(K4*PI()/360)-1)</f>
        <v>-633.01529606596409</v>
      </c>
      <c r="G38" s="1">
        <f>1000000/TAN(M4*PI()/360)*SQRT((L4*PI()/360)^2+(N4*PI()/360)^2)</f>
        <v>163.76099325562106</v>
      </c>
      <c r="H38" s="1"/>
      <c r="I38" s="1">
        <f>1000000*(SIN(T4*PI()/360)/SIN(R4*PI()/360)-1)</f>
        <v>372.60787570425612</v>
      </c>
      <c r="J38" s="1">
        <f>1000000/TAN(T4*PI()/360)*SQRT((S4*PI()/360)^2+(U4*PI()/360)^2)</f>
        <v>161.6348000999468</v>
      </c>
      <c r="K38" s="23"/>
      <c r="L38" s="2">
        <f>B38</f>
        <v>1</v>
      </c>
      <c r="M38" s="23">
        <f>(U39/(1+V39)*C38+V39*U39/(1+V39)/(1-2*V39)*C38+W39*X39/(1+X39)/(1-2*X39)*F38+Z39*Y39/(1+Z39)/(1-2*Z39)*I38)/1000</f>
        <v>-559.35457686148538</v>
      </c>
      <c r="N38" s="23">
        <f>(W39/(1+X39)*F38+X39*W39/(1+X39)/(1-2*X39)*F38+U39*V39/(1+V39)/(1-2*V39)*C38+Z39*Y39/(1+Z39)/(1-2*Z39)*I38)/1000</f>
        <v>-343.73198821428645</v>
      </c>
      <c r="O38" s="23">
        <f>(Y39/(1+Z39)*I38+Z39*Y39/(1+Z39)/(1-2*Z39)*I38+W39*X39/(1+X39)/(1-2*X39)*F38+V39*U39/(1+V39)/(1-2*V39)*C38)/1000</f>
        <v>-170.89050556627981</v>
      </c>
      <c r="Q38" s="23">
        <f>(SQRT((U39/(1+V39)*D38)^2+(V39*U39/(1+V39)/(1-2*V39)*D38)^2+(X39*W39/(1+X39)/(1-2*X39)*G38)^2+(Z39*Y39/(1+Z39)/(1-2*Z39)*J38)^2))/1000</f>
        <v>79.583245419994213</v>
      </c>
      <c r="R38" s="23">
        <f>(SQRT((W39/(1+X39)*G38)^2+(X39*W39/(1+X39)/(1-2*X39)*G38)^2+(V39*U39/(1+V39)/(1-2*V39)*D38)^2+(Z39*Y39/(1+Z39)/(1-2*Z39)*J38)^2))/1000</f>
        <v>55.394569521535615</v>
      </c>
      <c r="S38" s="23">
        <f>(SQRT((Y39/(1+Z39)*J38)^2+(Z39*Y39/(1+Z39)/(1-2*Z39)*J38)^2+(V39*U39/(1+V39)/(1-2*V39)*D38)^2+(X39*W39/(1+X39)/(1-2*X39)*G38)^2))/1000</f>
        <v>55.209784038086823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 s="8">
        <f t="shared" ref="B39:B47" si="8">B5</f>
        <v>2</v>
      </c>
      <c r="C39" s="1">
        <f t="shared" ref="C39:C54" si="9">1000000*(SIN(E5*PI()/360)/SIN(C5*PI()/360)-1)</f>
        <v>-1947.6019289961232</v>
      </c>
      <c r="D39" s="1">
        <f t="shared" ref="D39:D54" si="10">1000000/TAN(E5*PI()/360)*SQRT((D5*PI()/360)^2+(F5*PI()/360)^2)</f>
        <v>390.37410834103542</v>
      </c>
      <c r="F39" s="1">
        <f t="shared" ref="F39:F54" si="11">1000000*(SIN(M5*PI()/360)/SIN(K5*PI()/360)-1)</f>
        <v>-505.70259722493296</v>
      </c>
      <c r="G39" s="1">
        <f t="shared" ref="G39:G54" si="12">1000000/TAN(M5*PI()/360)*SQRT((L5*PI()/360)^2+(N5*PI()/360)^2)</f>
        <v>152.61746311477597</v>
      </c>
      <c r="I39" s="1">
        <f t="shared" ref="I39:I54" si="13">1000000*(SIN(T5*PI()/360)/SIN(R5*PI()/360)-1)</f>
        <v>324.73031731861113</v>
      </c>
      <c r="J39" s="1">
        <f t="shared" ref="J39:J54" si="14">1000000/TAN(T5*PI()/360)*SQRT((S5*PI()/360)^2+(U5*PI()/360)^2)</f>
        <v>150.17383428061783</v>
      </c>
      <c r="K39" s="23"/>
      <c r="L39" s="2">
        <f t="shared" ref="L39:L54" si="15">B39</f>
        <v>2</v>
      </c>
      <c r="M39" s="23">
        <f t="shared" ref="M39:M54" si="16">(U40/(1+V40)*C39+V40*U40/(1+V40)/(1-2*V40)*C39+W40*X40/(1+X40)/(1-2*X40)*F39+Z40*Y40/(1+Z40)/(1-2*Z40)*I39)/1000</f>
        <v>-567.55688564491368</v>
      </c>
      <c r="N39" s="23">
        <f t="shared" ref="N39:N54" si="17">(W40/(1+X40)*F39+X40*W40/(1+X40)/(1-2*X40)*F39+U40*V40/(1+V40)/(1-2*V40)*C39+Z40*Y40/(1+Z40)/(1-2*Z40)*I39)/1000</f>
        <v>-319.73043799674031</v>
      </c>
      <c r="O39" s="23">
        <f t="shared" ref="O39:O54" si="18">(Y40/(1+Z40)*I39+Z40*Y40/(1+Z40)/(1-2*Z40)*I39+W40*X40/(1+X40)/(1-2*X40)*F39+V40*U40/(1+V40)/(1-2*V40)*C39)/1000</f>
        <v>-176.9997808095687</v>
      </c>
      <c r="Q39" s="23">
        <f t="shared" ref="Q39:Q54" si="19">(SQRT((U40/(1+V40)*D39)^2+(V40*U40/(1+V40)/(1-2*V40)*D39)^2+(X40*W40/(1+X40)/(1-2*X40)*G39)^2+(Z40*Y40/(1+Z40)/(1-2*Z40)*J39)^2))/1000</f>
        <v>82.905313283432747</v>
      </c>
      <c r="R39" s="23">
        <f t="shared" ref="R39:R54" si="20">(SQRT((W40/(1+X40)*G39)^2+(X40*W40/(1+X40)/(1-2*X40)*G39)^2+(V40*U40/(1+V40)/(1-2*V40)*D39)^2+(Z40*Y40/(1+Z40)/(1-2*Z40)*J39)^2))/1000</f>
        <v>55.313200541566481</v>
      </c>
      <c r="S39" s="23">
        <f t="shared" ref="S39:S54" si="21">(SQRT((Y40/(1+Z40)*J39)^2+(Z40*Y40/(1+Z40)/(1-2*Z40)*J39)^2+(V40*U40/(1+V40)/(1-2*V40)*D39)^2+(X40*W40/(1+X40)/(1-2*X40)*G39)^2))/1000</f>
        <v>55.115265351082314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 s="8">
        <f t="shared" si="8"/>
        <v>4</v>
      </c>
      <c r="C40" s="1">
        <f t="shared" si="9"/>
        <v>-461.27093146730579</v>
      </c>
      <c r="D40" s="1">
        <f t="shared" si="10"/>
        <v>402.33350250283911</v>
      </c>
      <c r="F40" s="1">
        <f t="shared" si="11"/>
        <v>-632.1499058176139</v>
      </c>
      <c r="G40" s="1">
        <f t="shared" si="12"/>
        <v>143.20413763721871</v>
      </c>
      <c r="I40" s="1">
        <f t="shared" si="13"/>
        <v>-155.30664339435953</v>
      </c>
      <c r="J40" s="1">
        <f t="shared" si="14"/>
        <v>144.49639570206958</v>
      </c>
      <c r="K40" s="23"/>
      <c r="L40" s="2">
        <f t="shared" si="15"/>
        <v>4</v>
      </c>
      <c r="M40" s="23">
        <f t="shared" si="16"/>
        <v>-215.86050954523938</v>
      </c>
      <c r="N40" s="23">
        <f t="shared" si="17"/>
        <v>-245.2303332616986</v>
      </c>
      <c r="O40" s="23">
        <f t="shared" si="18"/>
        <v>-163.27289753270176</v>
      </c>
      <c r="Q40" s="23">
        <f t="shared" si="19"/>
        <v>84.931939472478518</v>
      </c>
      <c r="R40" s="23">
        <f t="shared" si="20"/>
        <v>55.112375389994142</v>
      </c>
      <c r="S40" s="23">
        <f t="shared" si="21"/>
        <v>55.211926052441903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 s="8">
        <f t="shared" si="8"/>
        <v>5</v>
      </c>
      <c r="C41" s="1">
        <f t="shared" si="9"/>
        <v>799.8795690160598</v>
      </c>
      <c r="D41" s="1">
        <f t="shared" si="10"/>
        <v>289.10958440824493</v>
      </c>
      <c r="F41" s="1">
        <f t="shared" si="11"/>
        <v>-1257.663387571939</v>
      </c>
      <c r="G41" s="1">
        <f t="shared" si="12"/>
        <v>143.5793994260566</v>
      </c>
      <c r="I41" s="1">
        <f t="shared" si="13"/>
        <v>-360.45626393821362</v>
      </c>
      <c r="J41" s="1">
        <f t="shared" si="14"/>
        <v>134.60295836316152</v>
      </c>
      <c r="K41" s="23"/>
      <c r="L41" s="2">
        <f t="shared" si="15"/>
        <v>5</v>
      </c>
      <c r="M41" s="23">
        <f t="shared" si="16"/>
        <v>47.984291901843839</v>
      </c>
      <c r="N41" s="23">
        <f t="shared" si="17"/>
        <v>-305.65590376171843</v>
      </c>
      <c r="O41" s="23">
        <f t="shared" si="18"/>
        <v>-151.44842938717187</v>
      </c>
      <c r="Q41" s="23">
        <f t="shared" si="19"/>
        <v>62.709136077441364</v>
      </c>
      <c r="R41" s="23">
        <f t="shared" si="20"/>
        <v>45.522065421894361</v>
      </c>
      <c r="S41" s="23">
        <f t="shared" si="21"/>
        <v>44.704495727564961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 s="8">
        <f t="shared" si="8"/>
        <v>7</v>
      </c>
      <c r="C42" s="1">
        <f t="shared" si="9"/>
        <v>2923.5222785397586</v>
      </c>
      <c r="D42" s="1">
        <f t="shared" si="10"/>
        <v>264.29098897689943</v>
      </c>
      <c r="F42" s="1">
        <f t="shared" si="11"/>
        <v>-399.65982302991864</v>
      </c>
      <c r="G42" s="1">
        <f t="shared" si="12"/>
        <v>155.30399051777547</v>
      </c>
      <c r="I42" s="1">
        <f t="shared" si="13"/>
        <v>25.502696412882386</v>
      </c>
      <c r="J42" s="1">
        <f t="shared" si="14"/>
        <v>150.16574153131299</v>
      </c>
      <c r="K42" s="23"/>
      <c r="L42" s="2">
        <f t="shared" si="15"/>
        <v>7</v>
      </c>
      <c r="M42" s="23">
        <f t="shared" si="16"/>
        <v>781.31720511556887</v>
      </c>
      <c r="N42" s="23">
        <f t="shared" si="17"/>
        <v>210.14528140828054</v>
      </c>
      <c r="O42" s="23">
        <f t="shared" si="18"/>
        <v>283.220089437512</v>
      </c>
      <c r="Q42" s="23">
        <f t="shared" si="19"/>
        <v>58.79909529396663</v>
      </c>
      <c r="R42" s="23">
        <f t="shared" si="20"/>
        <v>45.895655826465024</v>
      </c>
      <c r="S42" s="23">
        <f t="shared" si="21"/>
        <v>45.387710340940643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 s="8">
        <f t="shared" si="8"/>
        <v>8</v>
      </c>
      <c r="C43" s="1">
        <f t="shared" si="9"/>
        <v>2671.9139076984975</v>
      </c>
      <c r="D43" s="1">
        <f t="shared" si="10"/>
        <v>246.7978446233744</v>
      </c>
      <c r="F43" s="1">
        <f t="shared" si="11"/>
        <v>-157.47271125854388</v>
      </c>
      <c r="G43" s="1">
        <f t="shared" si="12"/>
        <v>147.14888886771342</v>
      </c>
      <c r="I43" s="1">
        <f t="shared" si="13"/>
        <v>-175.87907631944066</v>
      </c>
      <c r="J43" s="1">
        <f t="shared" si="14"/>
        <v>145.65997350992342</v>
      </c>
      <c r="K43" s="23"/>
      <c r="L43" s="2">
        <f t="shared" si="15"/>
        <v>8</v>
      </c>
      <c r="M43" s="23">
        <f t="shared" si="16"/>
        <v>715.01543477386053</v>
      </c>
      <c r="N43" s="23">
        <f t="shared" si="17"/>
        <v>228.71460964061896</v>
      </c>
      <c r="O43" s="23">
        <f t="shared" si="18"/>
        <v>225.55101564577731</v>
      </c>
      <c r="Q43" s="23">
        <f t="shared" si="19"/>
        <v>55.143570347502525</v>
      </c>
      <c r="R43" s="23">
        <f t="shared" si="20"/>
        <v>43.372110826191296</v>
      </c>
      <c r="S43" s="23">
        <f t="shared" si="21"/>
        <v>43.223385701245604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 s="8">
        <f t="shared" si="8"/>
        <v>10</v>
      </c>
      <c r="C44" s="1">
        <f>1000000*(SIN(E10*PI()/360)/SIN(C10*PI()/360)-1)</f>
        <v>912.01877933322351</v>
      </c>
      <c r="D44" s="1">
        <f t="shared" si="10"/>
        <v>228.05252418617954</v>
      </c>
      <c r="F44" s="1">
        <f t="shared" si="11"/>
        <v>102.13919775203806</v>
      </c>
      <c r="G44" s="1">
        <f t="shared" si="12"/>
        <v>110.85891558515672</v>
      </c>
      <c r="I44" s="1">
        <f t="shared" si="13"/>
        <v>-844.34329144400522</v>
      </c>
      <c r="J44" s="1">
        <f t="shared" si="14"/>
        <v>104.34520893074135</v>
      </c>
      <c r="K44" s="23"/>
      <c r="L44" s="2">
        <f t="shared" si="15"/>
        <v>10</v>
      </c>
      <c r="M44" s="23">
        <f t="shared" si="16"/>
        <v>175.32670893991019</v>
      </c>
      <c r="N44" s="23">
        <f t="shared" si="17"/>
        <v>36.128655855643956</v>
      </c>
      <c r="O44" s="23">
        <f t="shared" si="18"/>
        <v>-126.548021974926</v>
      </c>
      <c r="Q44" s="23">
        <f t="shared" si="19"/>
        <v>49.353871101445229</v>
      </c>
      <c r="R44" s="23">
        <f t="shared" si="20"/>
        <v>35.531493245895987</v>
      </c>
      <c r="S44" s="23">
        <f t="shared" si="21"/>
        <v>34.943913771553873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 s="8">
        <f t="shared" si="8"/>
        <v>11</v>
      </c>
      <c r="C45" s="1">
        <f t="shared" si="9"/>
        <v>454.01230513553162</v>
      </c>
      <c r="D45" s="1">
        <f t="shared" si="10"/>
        <v>262.77458079805854</v>
      </c>
      <c r="F45" s="1">
        <f t="shared" si="11"/>
        <v>254.57065352418874</v>
      </c>
      <c r="G45" s="1">
        <f t="shared" si="12"/>
        <v>108.65876506022241</v>
      </c>
      <c r="I45" s="1">
        <f t="shared" si="13"/>
        <v>-786.73050854538576</v>
      </c>
      <c r="J45" s="1">
        <f t="shared" si="14"/>
        <v>103.56301809201646</v>
      </c>
      <c r="K45" s="23"/>
      <c r="L45" s="2">
        <f t="shared" si="15"/>
        <v>11</v>
      </c>
      <c r="M45" s="23">
        <f t="shared" si="16"/>
        <v>69.485976676424855</v>
      </c>
      <c r="N45" s="23">
        <f t="shared" si="17"/>
        <v>35.206942805725298</v>
      </c>
      <c r="O45" s="23">
        <f t="shared" si="18"/>
        <v>-143.76669442498283</v>
      </c>
      <c r="Q45" s="23">
        <f t="shared" si="19"/>
        <v>55.994757105836868</v>
      </c>
      <c r="R45" s="23">
        <f t="shared" si="20"/>
        <v>38.004923613927694</v>
      </c>
      <c r="S45" s="23">
        <f t="shared" si="21"/>
        <v>37.582279367353586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 s="8">
        <f t="shared" si="8"/>
        <v>13</v>
      </c>
      <c r="C46" s="1">
        <f t="shared" si="9"/>
        <v>113.86215074504769</v>
      </c>
      <c r="D46" s="1">
        <f t="shared" si="10"/>
        <v>249.71013273970925</v>
      </c>
      <c r="F46" s="1">
        <f t="shared" si="11"/>
        <v>270.48796062745237</v>
      </c>
      <c r="G46" s="1">
        <f t="shared" si="12"/>
        <v>109.25994989013152</v>
      </c>
      <c r="I46" s="1">
        <f t="shared" si="13"/>
        <v>-358.06990775411055</v>
      </c>
      <c r="J46" s="1">
        <f t="shared" si="14"/>
        <v>101.8228327453827</v>
      </c>
      <c r="K46" s="23"/>
      <c r="L46" s="2">
        <f t="shared" si="15"/>
        <v>13</v>
      </c>
      <c r="M46" s="23">
        <f t="shared" si="16"/>
        <v>22.444454430066422</v>
      </c>
      <c r="N46" s="23">
        <f t="shared" si="17"/>
        <v>49.364515503604729</v>
      </c>
      <c r="O46" s="23">
        <f t="shared" si="18"/>
        <v>-58.668868124476397</v>
      </c>
      <c r="Q46" s="23">
        <f t="shared" si="19"/>
        <v>53.430535083354016</v>
      </c>
      <c r="R46" s="23">
        <f t="shared" si="20"/>
        <v>36.951866964238022</v>
      </c>
      <c r="S46" s="23">
        <f t="shared" si="21"/>
        <v>36.318942524681027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 s="8">
        <f t="shared" si="8"/>
        <v>14</v>
      </c>
      <c r="C47" s="1">
        <f t="shared" si="9"/>
        <v>47.716765898098146</v>
      </c>
      <c r="D47" s="1">
        <f t="shared" si="10"/>
        <v>205.51629750066988</v>
      </c>
      <c r="F47" s="1">
        <f t="shared" si="11"/>
        <v>247.03114926460933</v>
      </c>
      <c r="G47" s="1">
        <f t="shared" si="12"/>
        <v>108.68479348942722</v>
      </c>
      <c r="I47" s="1">
        <f t="shared" si="13"/>
        <v>-224.25833822103948</v>
      </c>
      <c r="J47" s="1">
        <f t="shared" si="14"/>
        <v>101.4069838306054</v>
      </c>
      <c r="K47" s="23"/>
      <c r="L47" s="2">
        <f t="shared" si="15"/>
        <v>14</v>
      </c>
      <c r="M47" s="23">
        <f t="shared" si="16"/>
        <v>15.91111661673056</v>
      </c>
      <c r="N47" s="23">
        <f t="shared" si="17"/>
        <v>50.168276257849662</v>
      </c>
      <c r="O47" s="23">
        <f t="shared" si="18"/>
        <v>-30.834604403746226</v>
      </c>
      <c r="Q47" s="23">
        <f t="shared" si="19"/>
        <v>44.914669329949987</v>
      </c>
      <c r="R47" s="23">
        <f t="shared" si="20"/>
        <v>33.44480519494126</v>
      </c>
      <c r="S47" s="23">
        <f t="shared" si="21"/>
        <v>32.762578444114439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 s="8">
        <f>B14</f>
        <v>15</v>
      </c>
      <c r="C48" s="1">
        <f t="shared" si="9"/>
        <v>-102.94381597308887</v>
      </c>
      <c r="D48" s="1">
        <f t="shared" si="10"/>
        <v>244.64227992139192</v>
      </c>
      <c r="F48" s="1">
        <f t="shared" si="11"/>
        <v>166.620680664753</v>
      </c>
      <c r="G48" s="1">
        <f t="shared" si="12"/>
        <v>107.64567093766345</v>
      </c>
      <c r="I48" s="1">
        <f t="shared" si="13"/>
        <v>-163.18843190066269</v>
      </c>
      <c r="J48" s="1">
        <f t="shared" si="14"/>
        <v>104.46683604524455</v>
      </c>
      <c r="K48" s="23"/>
      <c r="L48" s="2">
        <f t="shared" si="15"/>
        <v>15</v>
      </c>
      <c r="M48" s="23">
        <f t="shared" si="16"/>
        <v>-28.577546033858866</v>
      </c>
      <c r="N48" s="23">
        <f t="shared" si="17"/>
        <v>17.753851825770205</v>
      </c>
      <c r="O48" s="23">
        <f t="shared" si="18"/>
        <v>-38.932089396410625</v>
      </c>
      <c r="Q48" s="23">
        <f t="shared" si="19"/>
        <v>52.470737464718667</v>
      </c>
      <c r="R48" s="23">
        <f t="shared" si="20"/>
        <v>36.434355645107239</v>
      </c>
      <c r="S48" s="23">
        <f t="shared" si="21"/>
        <v>36.159972785003497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 s="24">
        <f>B15</f>
        <v>0</v>
      </c>
      <c r="C49" s="1">
        <f t="shared" si="9"/>
        <v>-1729.8486550563207</v>
      </c>
      <c r="D49" s="1">
        <f t="shared" si="10"/>
        <v>467.53261254956652</v>
      </c>
      <c r="F49" s="1">
        <f t="shared" si="11"/>
        <v>-653.11272913559651</v>
      </c>
      <c r="G49" s="1">
        <f t="shared" si="12"/>
        <v>204.96587853935873</v>
      </c>
      <c r="I49" s="1">
        <f t="shared" si="13"/>
        <v>531.41029236880581</v>
      </c>
      <c r="J49" s="1">
        <f t="shared" si="14"/>
        <v>209.73555298418771</v>
      </c>
      <c r="K49" s="23"/>
      <c r="L49" s="2">
        <f t="shared" si="15"/>
        <v>0</v>
      </c>
      <c r="M49" s="23">
        <f t="shared" si="16"/>
        <v>-499.83113825595797</v>
      </c>
      <c r="N49" s="23">
        <f t="shared" si="17"/>
        <v>-314.76715098833353</v>
      </c>
      <c r="O49" s="23">
        <f t="shared" si="18"/>
        <v>-111.17725666726437</v>
      </c>
      <c r="Q49" s="23">
        <f t="shared" si="19"/>
        <v>100.50379335089835</v>
      </c>
      <c r="R49" s="23">
        <f t="shared" si="20"/>
        <v>69.891244137947609</v>
      </c>
      <c r="S49" s="23">
        <f t="shared" si="21"/>
        <v>70.308021340918131</v>
      </c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 s="8">
        <f>B16</f>
        <v>3</v>
      </c>
      <c r="C50" s="1">
        <f t="shared" si="9"/>
        <v>-1530.2450701913938</v>
      </c>
      <c r="D50" s="1">
        <f t="shared" si="10"/>
        <v>428.76109388118903</v>
      </c>
      <c r="F50" s="1">
        <f t="shared" si="11"/>
        <v>-415.40108976556576</v>
      </c>
      <c r="G50" s="1">
        <f t="shared" si="12"/>
        <v>188.41797867482791</v>
      </c>
      <c r="I50" s="1">
        <f t="shared" si="13"/>
        <v>138.13035952847662</v>
      </c>
      <c r="J50" s="1">
        <f t="shared" si="14"/>
        <v>193.69512484359939</v>
      </c>
      <c r="K50" s="23"/>
      <c r="L50" s="2">
        <f t="shared" si="15"/>
        <v>3</v>
      </c>
      <c r="M50" s="23">
        <f t="shared" si="16"/>
        <v>-460.70791211101124</v>
      </c>
      <c r="N50" s="23">
        <f t="shared" si="17"/>
        <v>-269.09410297532202</v>
      </c>
      <c r="O50" s="23">
        <f t="shared" si="18"/>
        <v>-173.95588512790846</v>
      </c>
      <c r="Q50" s="23">
        <f t="shared" si="19"/>
        <v>92.214072605907944</v>
      </c>
      <c r="R50" s="23">
        <f t="shared" si="20"/>
        <v>64.198724962256307</v>
      </c>
      <c r="S50" s="23">
        <f t="shared" si="21"/>
        <v>64.660998763392058</v>
      </c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 s="8">
        <f>B17</f>
        <v>6</v>
      </c>
      <c r="C51" s="1">
        <f t="shared" si="9"/>
        <v>2292.634644247782</v>
      </c>
      <c r="D51" s="1">
        <f t="shared" si="10"/>
        <v>277.26535158631032</v>
      </c>
      <c r="F51" s="1">
        <f t="shared" si="11"/>
        <v>-367.31515805110695</v>
      </c>
      <c r="G51" s="1">
        <f t="shared" si="12"/>
        <v>157.5694385002042</v>
      </c>
      <c r="I51" s="1">
        <f t="shared" si="13"/>
        <v>567.99935288665006</v>
      </c>
      <c r="J51" s="1">
        <f t="shared" si="14"/>
        <v>152.9782580691049</v>
      </c>
      <c r="K51" s="23"/>
      <c r="L51" s="2">
        <f t="shared" si="15"/>
        <v>6</v>
      </c>
      <c r="M51" s="23">
        <f t="shared" si="16"/>
        <v>666.75332750482642</v>
      </c>
      <c r="N51" s="23">
        <f t="shared" si="17"/>
        <v>209.57445523470474</v>
      </c>
      <c r="O51" s="23">
        <f t="shared" si="18"/>
        <v>370.3316368021317</v>
      </c>
      <c r="Q51" s="23">
        <f t="shared" si="19"/>
        <v>61.381050165838268</v>
      </c>
      <c r="R51" s="23">
        <f t="shared" si="20"/>
        <v>47.223766228089886</v>
      </c>
      <c r="S51" s="23">
        <f t="shared" si="21"/>
        <v>46.775689118579592</v>
      </c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 s="8">
        <f>B18</f>
        <v>9</v>
      </c>
      <c r="C52" s="1">
        <f t="shared" si="9"/>
        <v>2219.1205651465038</v>
      </c>
      <c r="D52" s="1">
        <f t="shared" si="10"/>
        <v>242.82188923654559</v>
      </c>
      <c r="F52" s="1">
        <f t="shared" si="11"/>
        <v>-111.3117939371966</v>
      </c>
      <c r="G52" s="1">
        <f t="shared" si="12"/>
        <v>118.85077369357842</v>
      </c>
      <c r="I52" s="1">
        <f t="shared" si="13"/>
        <v>-561.19047160951845</v>
      </c>
      <c r="J52" s="1">
        <f t="shared" si="14"/>
        <v>104.63288457099992</v>
      </c>
      <c r="K52" s="23"/>
      <c r="L52" s="2">
        <f t="shared" si="15"/>
        <v>9</v>
      </c>
      <c r="M52" s="23">
        <f t="shared" si="16"/>
        <v>550.57272365328231</v>
      </c>
      <c r="N52" s="23">
        <f t="shared" si="17"/>
        <v>150.02966193577129</v>
      </c>
      <c r="O52" s="23">
        <f t="shared" si="18"/>
        <v>72.706764210840944</v>
      </c>
      <c r="Q52" s="23">
        <f t="shared" si="19"/>
        <v>52.413022449781856</v>
      </c>
      <c r="R52" s="23">
        <f t="shared" si="20"/>
        <v>37.717310129939477</v>
      </c>
      <c r="S52" s="23">
        <f t="shared" si="21"/>
        <v>36.451747755201495</v>
      </c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 s="8">
        <f>B19</f>
        <v>12</v>
      </c>
      <c r="C53" s="1">
        <f t="shared" si="9"/>
        <v>270.48796062745237</v>
      </c>
      <c r="D53" s="1">
        <f t="shared" si="10"/>
        <v>186.13223064932961</v>
      </c>
      <c r="F53" s="1">
        <f t="shared" si="11"/>
        <v>266.29911982367639</v>
      </c>
      <c r="G53" s="1">
        <f t="shared" si="12"/>
        <v>121.22677716343344</v>
      </c>
      <c r="I53" s="1">
        <f t="shared" si="13"/>
        <v>-554.50540431467573</v>
      </c>
      <c r="J53" s="1">
        <f t="shared" si="14"/>
        <v>107.8160390843457</v>
      </c>
      <c r="K53" s="23"/>
      <c r="L53" s="2">
        <f t="shared" si="15"/>
        <v>12</v>
      </c>
      <c r="M53" s="23">
        <f t="shared" si="16"/>
        <v>44.552176560267938</v>
      </c>
      <c r="N53" s="23">
        <f t="shared" si="17"/>
        <v>43.832219547118932</v>
      </c>
      <c r="O53" s="23">
        <f t="shared" si="18"/>
        <v>-97.243558039160348</v>
      </c>
      <c r="Q53" s="23">
        <f t="shared" si="19"/>
        <v>41.86618522598598</v>
      </c>
      <c r="R53" s="23">
        <f t="shared" si="20"/>
        <v>34.109464928412493</v>
      </c>
      <c r="S53" s="23">
        <f t="shared" si="21"/>
        <v>32.752350035185891</v>
      </c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 s="8">
        <f>B20</f>
        <v>16</v>
      </c>
      <c r="C54" s="1">
        <f t="shared" si="9"/>
        <v>-61.100682859360766</v>
      </c>
      <c r="D54" s="1">
        <f t="shared" si="10"/>
        <v>209.02248418386858</v>
      </c>
      <c r="F54" s="1">
        <f t="shared" si="11"/>
        <v>159.92070869841336</v>
      </c>
      <c r="G54" s="1">
        <f t="shared" si="12"/>
        <v>115.32920365682115</v>
      </c>
      <c r="I54" s="1">
        <f t="shared" si="13"/>
        <v>-135.57770742333997</v>
      </c>
      <c r="J54" s="1">
        <f t="shared" si="14"/>
        <v>103.63221395559984</v>
      </c>
      <c r="K54" s="23"/>
      <c r="L54" s="2">
        <f t="shared" si="15"/>
        <v>16</v>
      </c>
      <c r="M54" s="23">
        <f t="shared" si="16"/>
        <v>-14.522051289734065</v>
      </c>
      <c r="N54" s="23">
        <f t="shared" si="17"/>
        <v>23.466000384258368</v>
      </c>
      <c r="O54" s="23">
        <f t="shared" si="18"/>
        <v>-27.322789886667991</v>
      </c>
      <c r="Q54" s="23">
        <f t="shared" si="19"/>
        <v>45.835746149503073</v>
      </c>
      <c r="R54" s="23">
        <f t="shared" si="20"/>
        <v>34.686838342728137</v>
      </c>
      <c r="S54" s="23">
        <f t="shared" si="21"/>
        <v>33.578514212941606</v>
      </c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B55" s="8"/>
      <c r="C55" s="1"/>
      <c r="D55" s="1"/>
      <c r="F55" s="1"/>
      <c r="G55" s="1"/>
      <c r="I55" s="1"/>
      <c r="J55" s="1"/>
      <c r="K55" s="23"/>
      <c r="M55" s="23"/>
      <c r="N55" s="23"/>
      <c r="O55" s="23"/>
      <c r="Q55" s="1"/>
      <c r="R55" s="23"/>
      <c r="S55" s="1"/>
      <c r="U55" s="11">
        <v>220</v>
      </c>
      <c r="V55" s="11">
        <v>0.28000000000000003</v>
      </c>
      <c r="W55" s="11">
        <v>220</v>
      </c>
      <c r="X55" s="11">
        <v>0.28000000000000003</v>
      </c>
      <c r="Y55" s="11">
        <v>220</v>
      </c>
      <c r="Z55" s="11">
        <v>0.28000000000000003</v>
      </c>
    </row>
    <row r="56" spans="2:26">
      <c r="B56" s="8"/>
      <c r="C56" s="1"/>
      <c r="D56" s="1"/>
      <c r="F56" s="1"/>
      <c r="G56" s="1"/>
      <c r="I56" s="1"/>
      <c r="J56" s="1"/>
      <c r="K56" s="23"/>
      <c r="M56" s="23"/>
      <c r="N56" s="23"/>
      <c r="O56" s="23"/>
      <c r="Q56" s="1"/>
      <c r="R56" s="23"/>
      <c r="S56" s="1"/>
      <c r="U56" s="11">
        <v>220</v>
      </c>
      <c r="V56" s="11">
        <v>0.28000000000000003</v>
      </c>
      <c r="W56" s="11">
        <v>220</v>
      </c>
      <c r="X56" s="11">
        <v>0.28000000000000003</v>
      </c>
      <c r="Y56" s="11">
        <v>220</v>
      </c>
      <c r="Z56" s="11">
        <v>0.28000000000000003</v>
      </c>
    </row>
    <row r="57" spans="2:26">
      <c r="B57" s="8"/>
      <c r="C57" s="1"/>
      <c r="D57" s="1"/>
      <c r="F57" s="1"/>
      <c r="G57" s="1"/>
      <c r="I57" s="1"/>
      <c r="J57" s="1"/>
      <c r="K57" s="23"/>
      <c r="M57" s="23"/>
      <c r="N57" s="23"/>
      <c r="O57" s="23"/>
      <c r="Q57" s="1"/>
      <c r="R57" s="23"/>
      <c r="S57" s="1"/>
      <c r="U57" s="11">
        <v>220</v>
      </c>
      <c r="V57" s="11">
        <v>0.28000000000000003</v>
      </c>
      <c r="W57" s="11">
        <v>220</v>
      </c>
      <c r="X57" s="11">
        <v>0.28000000000000003</v>
      </c>
      <c r="Y57" s="11">
        <v>220</v>
      </c>
      <c r="Z57" s="11">
        <v>0.28000000000000003</v>
      </c>
    </row>
    <row r="58" spans="2:26">
      <c r="F58" s="1"/>
      <c r="G58" s="1"/>
      <c r="I58" s="1"/>
      <c r="J58" s="1"/>
      <c r="K58" s="23"/>
      <c r="M58" s="23"/>
      <c r="N58" s="23"/>
      <c r="O58" s="23"/>
      <c r="Q58" s="1"/>
      <c r="R58" s="23"/>
      <c r="S58" s="1"/>
      <c r="U58" s="11">
        <v>220</v>
      </c>
      <c r="V58" s="11">
        <v>0.28000000000000003</v>
      </c>
      <c r="W58" s="11">
        <v>220</v>
      </c>
      <c r="X58" s="11">
        <v>0.28000000000000003</v>
      </c>
      <c r="Y58" s="11">
        <v>220</v>
      </c>
      <c r="Z58" s="11">
        <v>0.28000000000000003</v>
      </c>
    </row>
    <row r="59" spans="2:26">
      <c r="F59" s="1"/>
      <c r="G59" s="1"/>
      <c r="I59" s="1"/>
      <c r="J59" s="1"/>
      <c r="K59" s="23"/>
      <c r="M59" s="23"/>
      <c r="N59" s="23"/>
      <c r="O59" s="23"/>
      <c r="U59" s="11">
        <v>220</v>
      </c>
      <c r="V59" s="11">
        <v>0.28000000000000003</v>
      </c>
      <c r="W59" s="11">
        <v>220</v>
      </c>
      <c r="X59" s="11">
        <v>0.28000000000000003</v>
      </c>
      <c r="Y59" s="11">
        <v>220</v>
      </c>
      <c r="Z59" s="11">
        <v>0.28000000000000003</v>
      </c>
    </row>
    <row r="60" spans="2:26">
      <c r="F60" s="1"/>
      <c r="G60" s="1"/>
      <c r="I60" s="1"/>
      <c r="J60" s="1"/>
      <c r="K60" s="23"/>
      <c r="M60" s="23"/>
      <c r="N60" s="23"/>
      <c r="O60" s="23"/>
      <c r="U60" s="11">
        <v>220</v>
      </c>
      <c r="V60" s="11">
        <v>0.28000000000000003</v>
      </c>
      <c r="W60" s="11">
        <v>220</v>
      </c>
      <c r="X60" s="11">
        <v>0.28000000000000003</v>
      </c>
      <c r="Y60" s="11">
        <v>220</v>
      </c>
      <c r="Z60" s="11">
        <v>0.28000000000000003</v>
      </c>
    </row>
    <row r="61" spans="2:26">
      <c r="F61" s="1"/>
      <c r="G61" s="1"/>
      <c r="I61" s="1"/>
      <c r="J61" s="1"/>
      <c r="K61" s="23"/>
      <c r="M61" s="23"/>
      <c r="N61" s="23"/>
      <c r="O61" s="23"/>
    </row>
    <row r="62" spans="2:26">
      <c r="F62" s="1"/>
      <c r="G62" s="1"/>
      <c r="I62" s="1"/>
      <c r="J62" s="1"/>
      <c r="K62" s="23"/>
      <c r="M62" s="23"/>
      <c r="N62" s="23"/>
      <c r="O62" s="23"/>
    </row>
    <row r="63" spans="2:26">
      <c r="F63" s="1"/>
      <c r="G63" s="1"/>
      <c r="I63" s="1"/>
      <c r="J63" s="1"/>
      <c r="K63" s="23"/>
      <c r="M63" s="23"/>
      <c r="N63" s="23"/>
      <c r="O63" s="23"/>
    </row>
    <row r="64" spans="2:26">
      <c r="F64" s="1"/>
      <c r="G64" s="1"/>
      <c r="I64" s="1"/>
      <c r="J64" s="1"/>
      <c r="K64" s="23"/>
      <c r="M64" s="23"/>
      <c r="N64" s="23"/>
      <c r="O64" s="23"/>
    </row>
    <row r="65" spans="2:28">
      <c r="F65" s="1"/>
      <c r="G65" s="1"/>
      <c r="I65" s="1"/>
      <c r="J65" s="1"/>
      <c r="K65" s="23"/>
      <c r="M65" s="23"/>
      <c r="N65" s="23"/>
      <c r="O65" s="23"/>
    </row>
    <row r="66" spans="2:28">
      <c r="F66" s="1"/>
      <c r="G66" s="1"/>
      <c r="I66" s="1"/>
      <c r="J66" s="1"/>
      <c r="K66" s="23"/>
      <c r="M66" s="23"/>
      <c r="N66" s="23"/>
      <c r="O66" s="23"/>
    </row>
    <row r="67" spans="2:28">
      <c r="F67" s="1"/>
      <c r="G67" s="1"/>
      <c r="I67" s="1"/>
      <c r="J67" s="1"/>
      <c r="K67" s="23"/>
      <c r="M67" s="23"/>
      <c r="N67" s="23"/>
      <c r="O67" s="23"/>
    </row>
    <row r="68" spans="2:28">
      <c r="F68" s="1"/>
      <c r="G68" s="1"/>
      <c r="I68" s="1"/>
      <c r="J68" s="1"/>
      <c r="K68" s="23"/>
      <c r="M68" s="23"/>
      <c r="N68" s="23"/>
      <c r="O68" s="23"/>
      <c r="P68" s="1" t="s">
        <v>39</v>
      </c>
      <c r="Q68" s="8" t="s">
        <v>40</v>
      </c>
      <c r="R68" s="1" t="s">
        <v>41</v>
      </c>
      <c r="S68" s="1" t="s">
        <v>42</v>
      </c>
      <c r="T68" s="2" t="s">
        <v>43</v>
      </c>
      <c r="U68" s="2" t="s">
        <v>44</v>
      </c>
      <c r="V68" s="2" t="s">
        <v>45</v>
      </c>
    </row>
    <row r="69" spans="2:28">
      <c r="F69" s="1"/>
      <c r="G69" s="1"/>
      <c r="I69" s="1"/>
      <c r="J69" s="1"/>
      <c r="K69" s="23"/>
      <c r="M69" s="23"/>
      <c r="N69" s="23"/>
      <c r="O69" s="23"/>
      <c r="P69" s="2">
        <v>0</v>
      </c>
      <c r="Q69" s="23">
        <v>-499.83113825595797</v>
      </c>
      <c r="R69" s="23">
        <v>-314.76715098833353</v>
      </c>
      <c r="S69" s="23">
        <v>-111.17725666726437</v>
      </c>
      <c r="T69" s="12">
        <v>100.50379335089835</v>
      </c>
      <c r="U69" s="12">
        <v>69.891244137947609</v>
      </c>
      <c r="V69" s="12">
        <v>70.308021340918131</v>
      </c>
    </row>
    <row r="70" spans="2:28">
      <c r="F70" s="1"/>
      <c r="G70" s="1"/>
      <c r="I70" s="1"/>
      <c r="J70" s="1"/>
      <c r="K70" s="23"/>
      <c r="M70" s="23"/>
      <c r="N70" s="23"/>
      <c r="O70" s="23"/>
      <c r="P70" s="2">
        <v>1</v>
      </c>
      <c r="Q70" s="23">
        <v>-559.35457686148538</v>
      </c>
      <c r="R70" s="23">
        <v>-343.73198821428645</v>
      </c>
      <c r="S70" s="23">
        <v>-170.89050556627981</v>
      </c>
      <c r="T70" s="23">
        <v>79.583245419994213</v>
      </c>
      <c r="U70" s="23">
        <v>55.394569521535615</v>
      </c>
      <c r="V70" s="23">
        <v>55.209784038086823</v>
      </c>
    </row>
    <row r="71" spans="2:28">
      <c r="F71" s="1"/>
      <c r="G71" s="1"/>
      <c r="I71" s="1"/>
      <c r="J71" s="1"/>
      <c r="K71" s="23"/>
      <c r="M71" s="23"/>
      <c r="N71" s="23"/>
      <c r="O71" s="23"/>
      <c r="P71" s="2">
        <v>2</v>
      </c>
      <c r="Q71" s="23">
        <v>-567.55688564491368</v>
      </c>
      <c r="R71" s="23">
        <v>-319.73043799674031</v>
      </c>
      <c r="S71" s="23">
        <v>-176.9997808095687</v>
      </c>
      <c r="T71" s="23">
        <v>82.905313283432747</v>
      </c>
      <c r="U71" s="23">
        <v>55.313200541566481</v>
      </c>
      <c r="V71" s="23">
        <v>55.115265351082314</v>
      </c>
    </row>
    <row r="72" spans="2:28">
      <c r="F72" s="1"/>
      <c r="G72" s="1"/>
      <c r="I72" s="1"/>
      <c r="J72" s="1"/>
      <c r="K72" s="23"/>
      <c r="M72" s="23"/>
      <c r="N72" s="23"/>
      <c r="O72" s="23"/>
      <c r="P72" s="2">
        <v>3</v>
      </c>
      <c r="Q72" s="23">
        <v>-460.70791211101124</v>
      </c>
      <c r="R72" s="23">
        <v>-269.09410297532202</v>
      </c>
      <c r="S72" s="23">
        <v>-173.95588512790846</v>
      </c>
      <c r="T72" s="12">
        <v>92.214072605907944</v>
      </c>
      <c r="U72" s="12">
        <v>64.198724962256307</v>
      </c>
      <c r="V72" s="12">
        <v>64.660998763392058</v>
      </c>
    </row>
    <row r="73" spans="2:28">
      <c r="F73" s="1"/>
      <c r="G73" s="1"/>
      <c r="I73" s="1"/>
      <c r="J73" s="1"/>
      <c r="K73" s="23"/>
      <c r="M73" s="23"/>
      <c r="N73" s="23"/>
      <c r="O73" s="23"/>
      <c r="P73" s="2">
        <v>4</v>
      </c>
      <c r="Q73" s="23">
        <v>-215.86050954523938</v>
      </c>
      <c r="R73" s="23">
        <v>-245.2303332616986</v>
      </c>
      <c r="S73" s="23">
        <v>-163.27289753270176</v>
      </c>
      <c r="T73" s="23">
        <v>84.931939472478518</v>
      </c>
      <c r="U73" s="23">
        <v>55.112375389994142</v>
      </c>
      <c r="V73" s="23">
        <v>55.211926052441903</v>
      </c>
    </row>
    <row r="74" spans="2:28">
      <c r="F74" s="1"/>
      <c r="G74" s="1"/>
      <c r="I74" s="1"/>
      <c r="J74" s="1"/>
      <c r="K74" s="23"/>
      <c r="M74" s="23"/>
      <c r="N74" s="23"/>
      <c r="O74" s="23"/>
      <c r="P74" s="2">
        <v>5</v>
      </c>
      <c r="Q74" s="23">
        <v>47.984291901843839</v>
      </c>
      <c r="R74" s="23">
        <v>-305.65590376171843</v>
      </c>
      <c r="S74" s="23">
        <v>-151.44842938717187</v>
      </c>
      <c r="T74" s="23">
        <v>62.709136077441364</v>
      </c>
      <c r="U74" s="23">
        <v>45.522065421894361</v>
      </c>
      <c r="V74" s="23">
        <v>44.704495727564961</v>
      </c>
    </row>
    <row r="75" spans="2:28">
      <c r="F75" s="1"/>
      <c r="G75" s="1"/>
      <c r="I75" s="1"/>
      <c r="J75" s="1"/>
      <c r="K75" s="23"/>
      <c r="M75" s="23"/>
      <c r="N75" s="23"/>
      <c r="O75" s="23"/>
      <c r="P75" s="2">
        <v>6</v>
      </c>
      <c r="Q75" s="23">
        <v>666.75332750482642</v>
      </c>
      <c r="R75" s="23">
        <v>209.57445523470474</v>
      </c>
      <c r="S75" s="23">
        <v>370.3316368021317</v>
      </c>
      <c r="T75" s="12">
        <v>61.381050165838268</v>
      </c>
      <c r="U75" s="12">
        <v>47.223766228089886</v>
      </c>
      <c r="V75" s="12">
        <v>46.775689118579592</v>
      </c>
    </row>
    <row r="76" spans="2:28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2">
        <v>7</v>
      </c>
      <c r="Q76" s="23">
        <v>781.31720511556887</v>
      </c>
      <c r="R76" s="23">
        <v>210.14528140828054</v>
      </c>
      <c r="S76" s="23">
        <v>283.220089437512</v>
      </c>
      <c r="T76" s="23">
        <v>58.79909529396663</v>
      </c>
      <c r="U76" s="23">
        <v>45.895655826465024</v>
      </c>
      <c r="V76" s="23">
        <v>45.387710340940643</v>
      </c>
      <c r="Y76" s="8"/>
      <c r="Z76" s="8"/>
      <c r="AA76" s="8"/>
      <c r="AB76" s="8"/>
    </row>
    <row r="77" spans="2:28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2">
        <v>8</v>
      </c>
      <c r="Q77" s="23">
        <v>715.01543477386053</v>
      </c>
      <c r="R77" s="23">
        <v>228.71460964061896</v>
      </c>
      <c r="S77" s="23">
        <v>225.55101564577731</v>
      </c>
      <c r="T77" s="23">
        <v>55.143570347502525</v>
      </c>
      <c r="U77" s="23">
        <v>43.372110826191296</v>
      </c>
      <c r="V77" s="23">
        <v>43.223385701245604</v>
      </c>
      <c r="Y77" s="8"/>
      <c r="Z77" s="8"/>
      <c r="AA77" s="8"/>
      <c r="AB77" s="8"/>
    </row>
    <row r="78" spans="2:28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2">
        <v>9</v>
      </c>
      <c r="Q78" s="23">
        <v>550.57272365328231</v>
      </c>
      <c r="R78" s="23">
        <v>150.02966193577129</v>
      </c>
      <c r="S78" s="23">
        <v>72.706764210840944</v>
      </c>
      <c r="T78" s="12">
        <v>52.413022449781856</v>
      </c>
      <c r="U78" s="12">
        <v>37.717310129939477</v>
      </c>
      <c r="V78" s="12">
        <v>36.451747755201495</v>
      </c>
      <c r="Y78" s="8"/>
      <c r="Z78" s="8"/>
      <c r="AA78" s="8"/>
      <c r="AB78" s="8"/>
    </row>
    <row r="79" spans="2:28"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2">
        <v>10</v>
      </c>
      <c r="Q79" s="23">
        <v>175.32670893991019</v>
      </c>
      <c r="R79" s="23">
        <v>36.128655855643956</v>
      </c>
      <c r="S79" s="23">
        <v>-126.548021974926</v>
      </c>
      <c r="T79" s="23">
        <v>49.353871101445229</v>
      </c>
      <c r="U79" s="23">
        <v>35.531493245895987</v>
      </c>
      <c r="V79" s="23">
        <v>34.943913771553873</v>
      </c>
      <c r="Y79" s="8"/>
      <c r="Z79" s="8"/>
      <c r="AA79" s="8"/>
      <c r="AB79" s="8"/>
    </row>
    <row r="80" spans="2:28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2">
        <v>11</v>
      </c>
      <c r="Q80" s="23">
        <v>69.485976676424855</v>
      </c>
      <c r="R80" s="23">
        <v>35.206942805725298</v>
      </c>
      <c r="S80" s="23">
        <v>-143.76669442498283</v>
      </c>
      <c r="T80" s="12">
        <v>55.994757105836868</v>
      </c>
      <c r="U80" s="12">
        <v>38.004923613927694</v>
      </c>
      <c r="V80" s="12">
        <v>37.582279367353586</v>
      </c>
      <c r="Y80" s="8"/>
      <c r="Z80" s="8"/>
      <c r="AA80" s="8"/>
      <c r="AB80" s="8"/>
    </row>
    <row r="81" spans="2:28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2">
        <v>12</v>
      </c>
      <c r="Q81" s="23">
        <v>44.552176560267938</v>
      </c>
      <c r="R81" s="23">
        <v>43.832219547118932</v>
      </c>
      <c r="S81" s="23">
        <v>-97.243558039160348</v>
      </c>
      <c r="T81" s="12">
        <v>41.86618522598598</v>
      </c>
      <c r="U81" s="12">
        <v>34.109464928412493</v>
      </c>
      <c r="V81" s="12">
        <v>32.752350035185891</v>
      </c>
      <c r="Y81" s="8"/>
      <c r="Z81" s="8"/>
      <c r="AA81" s="8"/>
      <c r="AB81" s="8"/>
    </row>
    <row r="82" spans="2:28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2">
        <v>13</v>
      </c>
      <c r="Q82" s="23">
        <v>22.444454430066422</v>
      </c>
      <c r="R82" s="23">
        <v>49.364515503604729</v>
      </c>
      <c r="S82" s="23">
        <v>-58.668868124476397</v>
      </c>
      <c r="T82" s="12">
        <v>53.430535083354016</v>
      </c>
      <c r="U82" s="12">
        <v>36.951866964238022</v>
      </c>
      <c r="V82" s="12">
        <v>36.318942524681027</v>
      </c>
      <c r="Y82" s="8"/>
      <c r="Z82" s="8"/>
      <c r="AA82" s="8"/>
      <c r="AB82" s="8"/>
    </row>
    <row r="83" spans="2:28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2">
        <v>14</v>
      </c>
      <c r="Q83" s="23">
        <v>15.91111661673056</v>
      </c>
      <c r="R83" s="23">
        <v>50.168276257849662</v>
      </c>
      <c r="S83" s="23">
        <v>-30.834604403746226</v>
      </c>
      <c r="T83" s="12">
        <v>44.914669329949987</v>
      </c>
      <c r="U83" s="12">
        <v>33.44480519494126</v>
      </c>
      <c r="V83" s="12">
        <v>32.762578444114439</v>
      </c>
      <c r="Y83" s="8"/>
      <c r="Z83" s="8"/>
      <c r="AA83" s="8"/>
      <c r="AB83" s="8"/>
    </row>
    <row r="84" spans="2:28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2">
        <v>15</v>
      </c>
      <c r="Q84" s="23">
        <v>-28.577546033858866</v>
      </c>
      <c r="R84" s="23">
        <v>17.753851825770205</v>
      </c>
      <c r="S84" s="23">
        <v>-38.932089396410625</v>
      </c>
      <c r="T84" s="12">
        <v>52.470737464718667</v>
      </c>
      <c r="U84" s="12">
        <v>36.434355645107239</v>
      </c>
      <c r="V84" s="12">
        <v>36.159972785003497</v>
      </c>
      <c r="Y84" s="8"/>
      <c r="Z84" s="8"/>
      <c r="AA84" s="8"/>
      <c r="AB84" s="8"/>
    </row>
    <row r="85" spans="2:28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2">
        <v>16</v>
      </c>
      <c r="Q85" s="23">
        <v>-14.522051289734065</v>
      </c>
      <c r="R85" s="23">
        <v>23.466000384258368</v>
      </c>
      <c r="S85" s="23">
        <v>-27.322789886667991</v>
      </c>
      <c r="T85" s="12">
        <v>45.835746149503073</v>
      </c>
      <c r="U85" s="12">
        <v>34.686838342728137</v>
      </c>
      <c r="V85" s="12">
        <v>33.578514212941606</v>
      </c>
      <c r="Y85" s="8"/>
      <c r="Z85" s="8"/>
      <c r="AA85" s="8"/>
      <c r="AB85" s="8"/>
    </row>
    <row r="86" spans="2:28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</row>
    <row r="87" spans="2:28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spans="2:28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</row>
    <row r="89" spans="2:28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</row>
    <row r="90" spans="2:28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</row>
    <row r="91" spans="2:28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</row>
    <row r="92" spans="2:28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</row>
    <row r="93" spans="2:28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</row>
    <row r="94" spans="2:28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</row>
    <row r="95" spans="2:28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</row>
    <row r="96" spans="2:28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</row>
    <row r="97" spans="2:28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</row>
    <row r="98" spans="2:28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</row>
    <row r="99" spans="2:28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</row>
    <row r="100" spans="2:28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2:28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</row>
    <row r="102" spans="2:28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</row>
    <row r="103" spans="2:28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</row>
    <row r="104" spans="2:28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</row>
    <row r="105" spans="2:28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</row>
    <row r="106" spans="2:28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</row>
    <row r="107" spans="2:28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</row>
    <row r="108" spans="2:28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spans="2:28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spans="2:28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spans="2:28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spans="2:28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</row>
    <row r="113" spans="2:28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</row>
    <row r="114" spans="2:28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</row>
    <row r="115" spans="2:28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</row>
    <row r="116" spans="2:28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</row>
    <row r="117" spans="2:28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</row>
    <row r="118" spans="2:28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</row>
    <row r="119" spans="2:28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</row>
    <row r="120" spans="2:28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</row>
    <row r="121" spans="2:28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</row>
    <row r="122" spans="2:28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</row>
    <row r="123" spans="2:28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</row>
    <row r="124" spans="2:28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</row>
    <row r="125" spans="2:28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</row>
    <row r="126" spans="2:28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</row>
    <row r="127" spans="2:28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</row>
    <row r="128" spans="2:28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</row>
    <row r="129" spans="2:28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</row>
    <row r="130" spans="2:28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</row>
    <row r="131" spans="2:28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</row>
    <row r="132" spans="2:28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</row>
    <row r="133" spans="2:28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</row>
    <row r="134" spans="2:28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</row>
    <row r="135" spans="2:28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</row>
    <row r="136" spans="2:28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</row>
    <row r="137" spans="2:28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</row>
    <row r="138" spans="2:28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</row>
    <row r="139" spans="2:28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</row>
    <row r="140" spans="2:28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</row>
    <row r="141" spans="2:28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</row>
    <row r="142" spans="2:28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</row>
    <row r="143" spans="2:28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</row>
    <row r="144" spans="2:28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</row>
    <row r="145" spans="2:28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</row>
    <row r="146" spans="2:28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</row>
    <row r="147" spans="2:28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</row>
    <row r="148" spans="2:28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</row>
    <row r="149" spans="2:28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</row>
    <row r="150" spans="2:28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</row>
    <row r="151" spans="2:28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</row>
    <row r="152" spans="2:28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</row>
    <row r="153" spans="2:28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</row>
    <row r="154" spans="2:28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</row>
    <row r="155" spans="2:28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</row>
    <row r="156" spans="2:28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</row>
    <row r="157" spans="2:28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</row>
    <row r="158" spans="2:28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</row>
    <row r="159" spans="2:28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</row>
    <row r="160" spans="2:28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</row>
    <row r="161" spans="2:28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</row>
    <row r="162" spans="2:28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</row>
    <row r="163" spans="2:28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</row>
    <row r="164" spans="2:28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</row>
    <row r="165" spans="2:28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</row>
    <row r="166" spans="2:28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</row>
    <row r="167" spans="2:28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</row>
    <row r="168" spans="2:28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</row>
    <row r="169" spans="2:28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</row>
    <row r="170" spans="2:28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</row>
    <row r="171" spans="2:28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</row>
    <row r="172" spans="2:28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</row>
    <row r="173" spans="2:28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</row>
    <row r="174" spans="2:28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</row>
    <row r="175" spans="2:28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</row>
    <row r="176" spans="2:28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</row>
    <row r="177" spans="2:28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</row>
    <row r="178" spans="2:28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</row>
    <row r="179" spans="2:28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</row>
    <row r="180" spans="2:28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</row>
    <row r="181" spans="2:28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</row>
    <row r="182" spans="2:28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</row>
    <row r="183" spans="2:28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M_long_extra.dat</vt:lpstr>
      <vt:lpstr>M_tran_extra.dat</vt:lpstr>
      <vt:lpstr>M_norm_extra.dat</vt:lpstr>
      <vt:lpstr>M_5mm_extra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2013-07-22T15:56:14Z</dcterms:created>
  <dcterms:modified xsi:type="dcterms:W3CDTF">2013-10-23T17:40:49Z</dcterms:modified>
</cp:coreProperties>
</file>