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7140" yWindow="0" windowWidth="25600" windowHeight="15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5" i="1" l="1"/>
  <c r="N24" i="1"/>
  <c r="N23" i="1"/>
  <c r="M25" i="1"/>
  <c r="M24" i="1"/>
  <c r="M23" i="1"/>
  <c r="I13" i="1"/>
  <c r="J13" i="1"/>
  <c r="J14" i="1"/>
  <c r="J15" i="1"/>
  <c r="I14" i="1"/>
  <c r="I15" i="1"/>
  <c r="P13" i="1"/>
  <c r="P14" i="1"/>
  <c r="P15" i="1"/>
  <c r="H13" i="1"/>
  <c r="K13" i="1"/>
  <c r="H14" i="1"/>
  <c r="K14" i="1"/>
  <c r="H15" i="1"/>
  <c r="K15" i="1"/>
  <c r="N14" i="1"/>
  <c r="N15" i="1"/>
  <c r="N13" i="1"/>
  <c r="G13" i="1"/>
  <c r="G14" i="1"/>
  <c r="G15" i="1"/>
  <c r="V13" i="1"/>
  <c r="V14" i="1"/>
  <c r="V15" i="1"/>
  <c r="T13" i="1"/>
  <c r="U13" i="1"/>
  <c r="T14" i="1"/>
  <c r="U14" i="1"/>
  <c r="T15" i="1"/>
  <c r="U15" i="1"/>
  <c r="S13" i="1"/>
  <c r="S14" i="1"/>
  <c r="S15" i="1"/>
  <c r="M13" i="1"/>
  <c r="Q13" i="1"/>
  <c r="R13" i="1"/>
  <c r="M14" i="1"/>
  <c r="Q14" i="1"/>
  <c r="R14" i="1"/>
  <c r="M15" i="1"/>
  <c r="Q15" i="1"/>
  <c r="R15" i="1"/>
  <c r="O13" i="1"/>
  <c r="O14" i="1"/>
  <c r="O15" i="1"/>
  <c r="F14" i="1"/>
  <c r="F15" i="1"/>
  <c r="F13" i="1"/>
  <c r="B14" i="1"/>
  <c r="B15" i="1"/>
  <c r="C14" i="1"/>
  <c r="C15" i="1"/>
  <c r="D14" i="1"/>
  <c r="D15" i="1"/>
  <c r="B13" i="1"/>
  <c r="C13" i="1"/>
  <c r="D13" i="1"/>
  <c r="L14" i="1"/>
  <c r="L15" i="1"/>
  <c r="L13" i="1"/>
</calcChain>
</file>

<file path=xl/sharedStrings.xml><?xml version="1.0" encoding="utf-8"?>
<sst xmlns="http://schemas.openxmlformats.org/spreadsheetml/2006/main" count="29" uniqueCount="25">
  <si>
    <t>average</t>
  </si>
  <si>
    <t>st dev</t>
  </si>
  <si>
    <t>st error</t>
  </si>
  <si>
    <t>s2c before1</t>
  </si>
  <si>
    <t>s2 after1</t>
  </si>
  <si>
    <t>s2c after2</t>
  </si>
  <si>
    <t>s1mpc before1</t>
  </si>
  <si>
    <t>s1mpc after1</t>
  </si>
  <si>
    <t>s4mpc_90C</t>
  </si>
  <si>
    <t>martensite plate thickness</t>
  </si>
  <si>
    <t>retained austenite grain size</t>
  </si>
  <si>
    <t>1040 °C MPC</t>
  </si>
  <si>
    <t>1040 °C-MPC</t>
  </si>
  <si>
    <t>840° C-Control</t>
  </si>
  <si>
    <t>C</t>
  </si>
  <si>
    <t>MPC</t>
  </si>
  <si>
    <t>overall</t>
  </si>
  <si>
    <t>s3c before 1</t>
  </si>
  <si>
    <t>s2mpc before 1</t>
  </si>
  <si>
    <t>s3mpc before 1</t>
  </si>
  <si>
    <t>s4c before 1</t>
  </si>
  <si>
    <t>s7c before 1</t>
  </si>
  <si>
    <t>s5mpc before 1</t>
  </si>
  <si>
    <t>s5c before 1</t>
  </si>
  <si>
    <t>s6c before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</si>
</sst>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800000"/>
      <name val="Calibri"/>
      <scheme val="minor"/>
    </font>
    <font>
      <b/>
      <sz val="12"/>
      <color theme="1"/>
      <name val="Calibri"/>
      <family val="2"/>
      <scheme val="minor"/>
    </font>
    <font>
      <b/>
      <sz val="9"/>
      <name val="돋움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0" fillId="2" borderId="0" xfId="0" applyFill="1"/>
    <xf numFmtId="0" fontId="5" fillId="0" borderId="0" xfId="0" applyNumberFormat="1" applyFont="1" applyBorder="1" applyAlignment="1">
      <alignment horizontal="left"/>
    </xf>
    <xf numFmtId="0" fontId="0" fillId="3" borderId="0" xfId="0" applyFill="1"/>
    <xf numFmtId="49" fontId="3" fillId="0" borderId="0" xfId="0" applyNumberFormat="1" applyFont="1"/>
    <xf numFmtId="0" fontId="0" fillId="0" borderId="1" xfId="0" applyBorder="1"/>
    <xf numFmtId="0" fontId="4" fillId="0" borderId="1" xfId="0" applyFont="1" applyBorder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topLeftCell="B1" workbookViewId="0">
      <selection activeCell="I18" sqref="I18"/>
    </sheetView>
  </sheetViews>
  <sheetFormatPr baseColWidth="10" defaultRowHeight="15" x14ac:dyDescent="0"/>
  <cols>
    <col min="5" max="5" width="13.1640625" customWidth="1"/>
    <col min="6" max="6" width="12.33203125" customWidth="1"/>
    <col min="12" max="12" width="13.6640625" customWidth="1"/>
    <col min="13" max="16" width="13.83203125" customWidth="1"/>
    <col min="18" max="18" width="15.33203125" customWidth="1"/>
    <col min="19" max="19" width="11.6640625" customWidth="1"/>
    <col min="21" max="21" width="13" customWidth="1"/>
    <col min="22" max="22" width="11.5" customWidth="1"/>
  </cols>
  <sheetData>
    <row r="1" spans="1:22">
      <c r="R1" t="s">
        <v>10</v>
      </c>
      <c r="U1" t="s">
        <v>9</v>
      </c>
    </row>
    <row r="2" spans="1:22">
      <c r="B2" s="2" t="s">
        <v>3</v>
      </c>
      <c r="C2" t="s">
        <v>4</v>
      </c>
      <c r="D2" t="s">
        <v>5</v>
      </c>
      <c r="F2" t="s">
        <v>7</v>
      </c>
      <c r="G2" s="2" t="s">
        <v>17</v>
      </c>
      <c r="H2" s="2" t="s">
        <v>20</v>
      </c>
      <c r="I2" s="2" t="s">
        <v>23</v>
      </c>
      <c r="J2" s="2" t="s">
        <v>24</v>
      </c>
      <c r="K2" s="2" t="s">
        <v>21</v>
      </c>
      <c r="L2" s="4" t="s">
        <v>6</v>
      </c>
      <c r="M2" s="4" t="s">
        <v>18</v>
      </c>
      <c r="N2" s="4" t="s">
        <v>19</v>
      </c>
      <c r="O2" s="4" t="s">
        <v>8</v>
      </c>
      <c r="P2" s="4" t="s">
        <v>22</v>
      </c>
      <c r="R2" t="s">
        <v>13</v>
      </c>
      <c r="S2" t="s">
        <v>12</v>
      </c>
      <c r="U2" t="s">
        <v>13</v>
      </c>
      <c r="V2" t="s">
        <v>11</v>
      </c>
    </row>
    <row r="3" spans="1:22">
      <c r="A3">
        <v>1</v>
      </c>
      <c r="B3">
        <v>739.17</v>
      </c>
      <c r="D3">
        <v>578.75</v>
      </c>
      <c r="F3">
        <v>628.33000000000004</v>
      </c>
      <c r="G3" s="3">
        <v>739.17</v>
      </c>
      <c r="H3" s="3">
        <v>741.12</v>
      </c>
      <c r="I3" s="3">
        <v>767.41</v>
      </c>
      <c r="J3" s="3">
        <v>794.71</v>
      </c>
      <c r="K3" s="3">
        <v>756</v>
      </c>
      <c r="L3">
        <v>754.02</v>
      </c>
      <c r="M3" s="3">
        <v>778.91</v>
      </c>
      <c r="N3" s="3">
        <v>732.16</v>
      </c>
      <c r="O3">
        <v>721.47</v>
      </c>
      <c r="P3" s="3">
        <v>759.75</v>
      </c>
      <c r="R3">
        <v>6.444</v>
      </c>
      <c r="S3">
        <v>3.246</v>
      </c>
      <c r="U3">
        <v>0.76</v>
      </c>
      <c r="V3">
        <v>0.76400000000000001</v>
      </c>
    </row>
    <row r="4" spans="1:22">
      <c r="A4">
        <v>2</v>
      </c>
      <c r="B4">
        <v>754.05</v>
      </c>
      <c r="D4">
        <v>590.29</v>
      </c>
      <c r="F4">
        <v>632.6</v>
      </c>
      <c r="G4" s="3">
        <v>754.05</v>
      </c>
      <c r="H4" s="3">
        <v>732.11</v>
      </c>
      <c r="I4" s="3">
        <v>778.71</v>
      </c>
      <c r="J4" s="3">
        <v>778.97</v>
      </c>
      <c r="K4" s="3">
        <v>757.84</v>
      </c>
      <c r="L4">
        <v>763.55</v>
      </c>
      <c r="M4" s="3">
        <v>782.98</v>
      </c>
      <c r="N4" s="3">
        <v>742.96</v>
      </c>
      <c r="O4">
        <v>707.57</v>
      </c>
      <c r="P4" s="3">
        <v>755.92</v>
      </c>
      <c r="R4">
        <v>6.202</v>
      </c>
      <c r="S4">
        <v>3.9220000000000002</v>
      </c>
      <c r="U4">
        <v>0.51100000000000001</v>
      </c>
      <c r="V4">
        <v>0.56399999999999995</v>
      </c>
    </row>
    <row r="5" spans="1:22">
      <c r="A5">
        <v>3</v>
      </c>
      <c r="B5">
        <v>746.67</v>
      </c>
      <c r="D5">
        <v>586.41999999999996</v>
      </c>
      <c r="F5">
        <v>619.87</v>
      </c>
      <c r="G5" s="3">
        <v>746.67</v>
      </c>
      <c r="H5" s="3">
        <v>735.76</v>
      </c>
      <c r="I5" s="3">
        <v>775.11</v>
      </c>
      <c r="J5" s="3">
        <v>778.97</v>
      </c>
      <c r="K5" s="3">
        <v>748.5</v>
      </c>
      <c r="L5">
        <v>754.08</v>
      </c>
      <c r="M5" s="3">
        <v>786.99</v>
      </c>
      <c r="N5" s="3">
        <v>750.37</v>
      </c>
      <c r="O5" s="1">
        <v>761.66</v>
      </c>
      <c r="P5" s="3">
        <v>771.22</v>
      </c>
      <c r="R5">
        <v>5.133</v>
      </c>
      <c r="S5">
        <v>1.748</v>
      </c>
      <c r="U5">
        <v>0.70199999999999996</v>
      </c>
      <c r="V5">
        <v>0.96</v>
      </c>
    </row>
    <row r="6" spans="1:22">
      <c r="A6">
        <v>4</v>
      </c>
      <c r="B6">
        <v>737.56</v>
      </c>
      <c r="D6">
        <v>586.14</v>
      </c>
      <c r="F6">
        <v>607.52</v>
      </c>
      <c r="G6" s="3">
        <v>737.56</v>
      </c>
      <c r="H6" s="3">
        <v>730.39</v>
      </c>
      <c r="I6" s="3">
        <v>778.97</v>
      </c>
      <c r="J6" s="3">
        <v>786.93</v>
      </c>
      <c r="K6" s="3">
        <v>744.81</v>
      </c>
      <c r="L6">
        <v>773.17</v>
      </c>
      <c r="M6" s="3">
        <v>773.2</v>
      </c>
      <c r="N6" s="3">
        <v>744.81</v>
      </c>
      <c r="O6">
        <v>777.08</v>
      </c>
      <c r="P6" s="3">
        <v>752.28</v>
      </c>
      <c r="R6">
        <v>4.3550000000000004</v>
      </c>
      <c r="S6">
        <v>2.617</v>
      </c>
      <c r="U6">
        <v>0.78300000000000003</v>
      </c>
      <c r="V6">
        <v>0.55300000000000005</v>
      </c>
    </row>
    <row r="7" spans="1:22">
      <c r="A7">
        <v>5</v>
      </c>
      <c r="B7">
        <v>728.57</v>
      </c>
      <c r="D7">
        <v>592.95000000000005</v>
      </c>
      <c r="F7">
        <v>648.69000000000005</v>
      </c>
      <c r="G7" s="3">
        <v>728.57</v>
      </c>
      <c r="H7" s="3">
        <v>743.1</v>
      </c>
      <c r="I7" s="3">
        <v>780.99</v>
      </c>
      <c r="J7" s="3">
        <v>782.98</v>
      </c>
      <c r="K7" s="3">
        <v>765.48</v>
      </c>
      <c r="L7">
        <v>782.95</v>
      </c>
      <c r="M7" s="3">
        <v>779.06</v>
      </c>
      <c r="N7" s="3">
        <v>744.84</v>
      </c>
      <c r="O7" s="1">
        <v>735.68</v>
      </c>
      <c r="P7" s="3">
        <v>757.87</v>
      </c>
      <c r="R7">
        <v>12.077</v>
      </c>
      <c r="S7">
        <v>2.472</v>
      </c>
      <c r="U7">
        <v>0.79300000000000004</v>
      </c>
      <c r="V7">
        <v>0.80300000000000005</v>
      </c>
    </row>
    <row r="8" spans="1:22">
      <c r="A8">
        <v>6</v>
      </c>
      <c r="B8">
        <v>728.64</v>
      </c>
      <c r="D8">
        <v>591.61</v>
      </c>
      <c r="F8">
        <v>653.17999999999995</v>
      </c>
      <c r="G8" s="3">
        <v>728.64</v>
      </c>
      <c r="H8" s="3">
        <v>748.5</v>
      </c>
      <c r="I8" s="3">
        <v>790.85</v>
      </c>
      <c r="J8" s="3">
        <v>782.95</v>
      </c>
      <c r="K8" s="3">
        <v>759.69</v>
      </c>
      <c r="L8">
        <v>795.01</v>
      </c>
      <c r="M8" s="3">
        <v>778.97</v>
      </c>
      <c r="N8" s="3">
        <v>755.94</v>
      </c>
      <c r="O8">
        <v>697.48</v>
      </c>
      <c r="P8" s="3">
        <v>748.53</v>
      </c>
      <c r="R8">
        <v>6.9020000000000001</v>
      </c>
      <c r="S8">
        <v>2.677</v>
      </c>
      <c r="U8">
        <v>0.98899999999999999</v>
      </c>
      <c r="V8">
        <v>0.68799999999999994</v>
      </c>
    </row>
    <row r="9" spans="1:22">
      <c r="A9">
        <v>7</v>
      </c>
      <c r="B9">
        <v>733.95</v>
      </c>
      <c r="D9">
        <v>583.99</v>
      </c>
      <c r="F9">
        <v>654.73</v>
      </c>
      <c r="G9" s="3">
        <v>733.95</v>
      </c>
      <c r="H9" s="3">
        <v>763.58</v>
      </c>
      <c r="I9" s="3">
        <v>781.02</v>
      </c>
      <c r="J9" s="3">
        <v>782.95</v>
      </c>
      <c r="K9" s="3">
        <v>763.52</v>
      </c>
      <c r="L9">
        <v>782.98</v>
      </c>
      <c r="M9" s="3">
        <v>780.96</v>
      </c>
      <c r="N9" s="3">
        <v>776.79</v>
      </c>
      <c r="O9">
        <v>697.63</v>
      </c>
      <c r="P9" s="3">
        <v>752.25</v>
      </c>
      <c r="R9">
        <v>3.9489999999999998</v>
      </c>
      <c r="S9">
        <v>3.214</v>
      </c>
      <c r="U9">
        <v>0.56299999999999994</v>
      </c>
      <c r="V9">
        <v>0.64100000000000001</v>
      </c>
    </row>
    <row r="10" spans="1:22">
      <c r="A10">
        <v>8</v>
      </c>
      <c r="B10">
        <v>735.74</v>
      </c>
      <c r="D10">
        <v>580.05999999999995</v>
      </c>
      <c r="F10">
        <v>656.22</v>
      </c>
      <c r="G10" s="3">
        <v>735.74</v>
      </c>
      <c r="H10" s="3">
        <v>759.75</v>
      </c>
      <c r="I10" s="3">
        <v>790.91</v>
      </c>
      <c r="J10" s="3">
        <v>788.92</v>
      </c>
      <c r="K10" s="3">
        <v>759.78</v>
      </c>
      <c r="L10">
        <v>792.97</v>
      </c>
      <c r="M10" s="3">
        <v>779.09</v>
      </c>
      <c r="N10" s="3">
        <v>755.94</v>
      </c>
      <c r="O10">
        <v>699.12</v>
      </c>
      <c r="P10" s="3">
        <v>741.2</v>
      </c>
      <c r="R10">
        <v>6.5730000000000004</v>
      </c>
      <c r="S10">
        <v>2.363</v>
      </c>
      <c r="U10">
        <v>0.38100000000000001</v>
      </c>
      <c r="V10">
        <v>0.69</v>
      </c>
    </row>
    <row r="11" spans="1:22">
      <c r="A11">
        <v>9</v>
      </c>
      <c r="B11">
        <v>728.51</v>
      </c>
      <c r="D11">
        <v>600.83000000000004</v>
      </c>
      <c r="F11">
        <v>658.95</v>
      </c>
      <c r="G11" s="3">
        <v>728.51</v>
      </c>
      <c r="H11" s="3">
        <v>741.04</v>
      </c>
      <c r="I11" s="3">
        <v>784.98</v>
      </c>
      <c r="J11" s="3">
        <v>779.06</v>
      </c>
      <c r="K11" s="3">
        <v>761.66</v>
      </c>
      <c r="L11">
        <v>761.74</v>
      </c>
      <c r="M11" s="3">
        <v>775.11</v>
      </c>
      <c r="N11" s="3">
        <v>746.53</v>
      </c>
      <c r="O11">
        <v>725.02</v>
      </c>
      <c r="P11" s="3">
        <v>759.69</v>
      </c>
      <c r="R11">
        <v>6.6920000000000002</v>
      </c>
      <c r="S11">
        <v>2.774</v>
      </c>
      <c r="U11">
        <v>0.49099999999999999</v>
      </c>
      <c r="V11">
        <v>0.58699999999999997</v>
      </c>
    </row>
    <row r="12" spans="1:22">
      <c r="A12">
        <v>10</v>
      </c>
      <c r="B12">
        <v>741.23</v>
      </c>
      <c r="D12">
        <v>594.16999999999996</v>
      </c>
      <c r="F12">
        <v>641.35</v>
      </c>
      <c r="G12" s="3">
        <v>741.23</v>
      </c>
      <c r="H12" s="3">
        <v>737.53</v>
      </c>
      <c r="I12" s="3">
        <v>786.87</v>
      </c>
      <c r="J12" s="3">
        <v>790.94</v>
      </c>
      <c r="K12" s="3">
        <v>765.51</v>
      </c>
      <c r="L12">
        <v>784.98</v>
      </c>
      <c r="M12" s="3">
        <v>786.96</v>
      </c>
      <c r="N12" s="3">
        <v>763.52</v>
      </c>
      <c r="O12">
        <v>743.01</v>
      </c>
      <c r="P12" s="3">
        <v>741.12</v>
      </c>
      <c r="R12">
        <v>6.0990000000000002</v>
      </c>
      <c r="S12">
        <v>2.617</v>
      </c>
      <c r="U12">
        <v>0.53800000000000003</v>
      </c>
      <c r="V12">
        <v>0.59299999999999997</v>
      </c>
    </row>
    <row r="13" spans="1:22">
      <c r="A13" t="s">
        <v>0</v>
      </c>
      <c r="B13" s="1">
        <f t="shared" ref="B13:D13" si="0">AVERAGE(B3:B12)</f>
        <v>737.40899999999999</v>
      </c>
      <c r="C13" s="1" t="e">
        <f t="shared" si="0"/>
        <v>#DIV/0!</v>
      </c>
      <c r="D13" s="1">
        <f t="shared" si="0"/>
        <v>588.52100000000007</v>
      </c>
      <c r="F13" s="1">
        <f>AVERAGE(F3:F12)</f>
        <v>640.14400000000001</v>
      </c>
      <c r="G13" s="1">
        <f>AVERAGE(G3:G12)</f>
        <v>737.40899999999999</v>
      </c>
      <c r="H13" s="1">
        <f t="shared" ref="H13:K13" si="1">AVERAGE(H3:H12)</f>
        <v>743.2879999999999</v>
      </c>
      <c r="I13" s="5">
        <f>AVERAGE(I3:I12)</f>
        <v>781.58199999999988</v>
      </c>
      <c r="J13" s="1">
        <f t="shared" si="1"/>
        <v>784.73800000000006</v>
      </c>
      <c r="K13" s="1">
        <f t="shared" si="1"/>
        <v>758.279</v>
      </c>
      <c r="L13" s="1">
        <f>AVERAGE(L3:L12)</f>
        <v>774.54500000000007</v>
      </c>
      <c r="M13" s="1">
        <f t="shared" ref="M13:S13" si="2">AVERAGE(M3:M12)</f>
        <v>780.22299999999996</v>
      </c>
      <c r="N13" s="1">
        <f>AVERAGE(N3:N12)</f>
        <v>751.38599999999985</v>
      </c>
      <c r="O13" s="1">
        <f>AVERAGE(O3:O12)</f>
        <v>726.57199999999989</v>
      </c>
      <c r="P13" s="1">
        <f>AVERAGE(P3:P12)</f>
        <v>753.98299999999995</v>
      </c>
      <c r="Q13" s="1" t="e">
        <f t="shared" si="2"/>
        <v>#DIV/0!</v>
      </c>
      <c r="R13" s="1">
        <f t="shared" si="2"/>
        <v>6.4426000000000005</v>
      </c>
      <c r="S13" s="1">
        <f t="shared" si="2"/>
        <v>2.7650000000000001</v>
      </c>
      <c r="T13" s="1" t="e">
        <f t="shared" ref="T13:U13" si="3">AVERAGE(T3:T12)</f>
        <v>#DIV/0!</v>
      </c>
      <c r="U13" s="1">
        <f t="shared" si="3"/>
        <v>0.65110000000000001</v>
      </c>
      <c r="V13" s="1">
        <f t="shared" ref="V13" si="4">AVERAGE(V3:V12)</f>
        <v>0.68430000000000002</v>
      </c>
    </row>
    <row r="14" spans="1:22">
      <c r="A14" t="s">
        <v>1</v>
      </c>
      <c r="B14">
        <f t="shared" ref="B14:D14" si="5">_xlfn.STDEV.P(B3:B12)</f>
        <v>7.9333390826309484</v>
      </c>
      <c r="C14" t="e">
        <f t="shared" si="5"/>
        <v>#DIV/0!</v>
      </c>
      <c r="D14">
        <f t="shared" si="5"/>
        <v>6.4294967921292416</v>
      </c>
      <c r="F14">
        <f>_xlfn.STDEV.P(F3:F12)</f>
        <v>16.556339088095541</v>
      </c>
      <c r="G14">
        <f>_xlfn.STDEV.P(G3:G12)</f>
        <v>7.9333390826309484</v>
      </c>
      <c r="H14">
        <f t="shared" ref="H14:K14" si="6">_xlfn.STDEV.P(H3:H12)</f>
        <v>10.492131146721347</v>
      </c>
      <c r="I14">
        <f t="shared" ref="I14:J14" si="7">_xlfn.STDEV.P(I3:I12)</f>
        <v>6.8621160001853694</v>
      </c>
      <c r="J14">
        <f t="shared" si="7"/>
        <v>5.1813449991290916</v>
      </c>
      <c r="K14">
        <f t="shared" si="6"/>
        <v>6.555259643980559</v>
      </c>
      <c r="L14">
        <f>_xlfn.STDEV.P(L3:L12)</f>
        <v>14.614444395870827</v>
      </c>
      <c r="M14">
        <f t="shared" ref="M14:R14" si="8">_xlfn.STDEV.P(M3:M12)</f>
        <v>4.2511082084557676</v>
      </c>
      <c r="N14">
        <f>_xlfn.STDEV.P(N3:N12)</f>
        <v>11.770379942890544</v>
      </c>
      <c r="O14">
        <f>_xlfn.STDEV.P(O3:O12)</f>
        <v>26.386550665064195</v>
      </c>
      <c r="P14">
        <f>_xlfn.STDEV.P(P3:P12)</f>
        <v>8.6388865601997598</v>
      </c>
      <c r="Q14" t="e">
        <f t="shared" si="8"/>
        <v>#DIV/0!</v>
      </c>
      <c r="R14">
        <f t="shared" si="8"/>
        <v>2.1095931930113929</v>
      </c>
      <c r="S14">
        <f t="shared" ref="S14:U14" si="9">_xlfn.STDEV.P(S3:S12)</f>
        <v>0.55722401240434682</v>
      </c>
      <c r="T14" t="e">
        <f t="shared" si="9"/>
        <v>#DIV/0!</v>
      </c>
      <c r="U14">
        <f t="shared" si="9"/>
        <v>0.17462156224246791</v>
      </c>
      <c r="V14">
        <f t="shared" ref="V14" si="10">_xlfn.STDEV.P(V3:V12)</f>
        <v>0.12160925129281934</v>
      </c>
    </row>
    <row r="15" spans="1:22">
      <c r="A15" t="s">
        <v>2</v>
      </c>
      <c r="B15" s="1">
        <f t="shared" ref="B15:D15" si="11">B14/SQRT(10)</f>
        <v>2.5087420951544552</v>
      </c>
      <c r="C15" s="1" t="e">
        <f t="shared" si="11"/>
        <v>#DIV/0!</v>
      </c>
      <c r="D15" s="1">
        <f t="shared" si="11"/>
        <v>2.0331854071874558</v>
      </c>
      <c r="F15" s="1">
        <f>F14/SQRT(10)</f>
        <v>5.235574123245704</v>
      </c>
      <c r="G15" s="1">
        <f>G14/SQRT(10)</f>
        <v>2.5087420951544552</v>
      </c>
      <c r="H15" s="1">
        <f t="shared" ref="H15:K15" si="12">H14/SQRT(10)</f>
        <v>3.3179031932833754</v>
      </c>
      <c r="I15" s="1">
        <f t="shared" si="12"/>
        <v>2.1699916128870185</v>
      </c>
      <c r="J15" s="1">
        <f t="shared" si="12"/>
        <v>1.6384851540371077</v>
      </c>
      <c r="K15" s="1">
        <f t="shared" si="12"/>
        <v>2.0729551128763046</v>
      </c>
      <c r="L15" s="1">
        <f>L14/SQRT(10)</f>
        <v>4.6214931028835275</v>
      </c>
      <c r="M15" s="1">
        <f t="shared" ref="M15:S15" si="13">M14/SQRT(10)</f>
        <v>1.3443184518558096</v>
      </c>
      <c r="N15" s="1">
        <f>N14/SQRT(10)</f>
        <v>3.722120954509673</v>
      </c>
      <c r="O15" s="1">
        <f>O14/SQRT(10)</f>
        <v>8.3441599697033588</v>
      </c>
      <c r="P15" s="1">
        <f>P14/SQRT(10)</f>
        <v>2.7318557978048554</v>
      </c>
      <c r="Q15" s="1" t="e">
        <f t="shared" si="13"/>
        <v>#DIV/0!</v>
      </c>
      <c r="R15" s="1">
        <f t="shared" si="13"/>
        <v>0.6671119426303207</v>
      </c>
      <c r="S15" s="1">
        <f t="shared" si="13"/>
        <v>0.17620970461356539</v>
      </c>
      <c r="T15" s="1" t="e">
        <f t="shared" ref="T15:U15" si="14">T14/SQRT(10)</f>
        <v>#DIV/0!</v>
      </c>
      <c r="U15" s="1">
        <f t="shared" si="14"/>
        <v>5.5220186526305844E-2</v>
      </c>
      <c r="V15" s="1">
        <f t="shared" ref="V15" si="15">V14/SQRT(10)</f>
        <v>3.8456221863308521E-2</v>
      </c>
    </row>
    <row r="22" spans="12:14">
      <c r="L22" s="6" t="s">
        <v>16</v>
      </c>
      <c r="M22" s="6" t="s">
        <v>14</v>
      </c>
      <c r="N22" s="6" t="s">
        <v>15</v>
      </c>
    </row>
    <row r="23" spans="12:14">
      <c r="L23" s="6" t="s">
        <v>0</v>
      </c>
      <c r="M23" s="7">
        <f>AVERAGE(B3:B12,G3:K12)</f>
        <v>757.11750000000018</v>
      </c>
      <c r="N23" s="7">
        <f>AVERAGE(L3:P12)</f>
        <v>757.34180000000003</v>
      </c>
    </row>
    <row r="24" spans="12:14">
      <c r="L24" s="6" t="s">
        <v>1</v>
      </c>
      <c r="M24" s="6">
        <f>_xlfn.STDEV.P(B3:B12,G3:K12)</f>
        <v>21.149171900652131</v>
      </c>
      <c r="N24" s="6">
        <f>_xlfn.STDEV.P(L3:P12)</f>
        <v>24.306827245858315</v>
      </c>
    </row>
    <row r="25" spans="12:14">
      <c r="L25" s="6" t="s">
        <v>2</v>
      </c>
      <c r="M25" s="7">
        <f>M24/SQRT(60)</f>
        <v>2.7303463519101188</v>
      </c>
      <c r="N25" s="7">
        <f>N24/SQRT(50)</f>
        <v>3.4375044749352694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2014-03-24T06:48:15Z</dcterms:created>
  <dcterms:modified xsi:type="dcterms:W3CDTF">2014-04-18T13:52:01Z</dcterms:modified>
</cp:coreProperties>
</file>