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unju\Desktop\Wil\"/>
    </mc:Choice>
  </mc:AlternateContent>
  <bookViews>
    <workbookView xWindow="480" yWindow="60" windowWidth="18195" windowHeight="11820"/>
  </bookViews>
  <sheets>
    <sheet name="Sheet1" sheetId="1" r:id="rId1"/>
    <sheet name="Sheet3" sheetId="3" r:id="rId2"/>
  </sheets>
  <calcPr calcId="152511"/>
</workbook>
</file>

<file path=xl/calcChain.xml><?xml version="1.0" encoding="utf-8"?>
<calcChain xmlns="http://schemas.openxmlformats.org/spreadsheetml/2006/main">
  <c r="A15" i="1" l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14" i="1"/>
  <c r="K4" i="1" l="1"/>
  <c r="C2" i="1"/>
  <c r="D24" i="1"/>
  <c r="D44" i="1"/>
  <c r="E44" i="1" s="1"/>
  <c r="F44" i="1" s="1"/>
  <c r="E45" i="1"/>
  <c r="F45" i="1" s="1"/>
  <c r="E46" i="1"/>
  <c r="F46" i="1" s="1"/>
  <c r="E47" i="1"/>
  <c r="F47" i="1" s="1"/>
  <c r="E48" i="1"/>
  <c r="F48" i="1" s="1"/>
  <c r="E49" i="1"/>
  <c r="F49" i="1" s="1"/>
  <c r="E50" i="1"/>
  <c r="F50" i="1" s="1"/>
  <c r="E51" i="1"/>
  <c r="F51" i="1" s="1"/>
  <c r="E52" i="1"/>
  <c r="F52" i="1" s="1"/>
  <c r="E53" i="1"/>
  <c r="F53" i="1" s="1"/>
  <c r="E54" i="1"/>
  <c r="F54" i="1" s="1"/>
  <c r="E55" i="1"/>
  <c r="F55" i="1" s="1"/>
  <c r="E56" i="1"/>
  <c r="F56" i="1" s="1"/>
  <c r="E57" i="1"/>
  <c r="F57" i="1" s="1"/>
  <c r="E58" i="1"/>
  <c r="F58" i="1" s="1"/>
  <c r="E59" i="1"/>
  <c r="F59" i="1" s="1"/>
  <c r="E60" i="1"/>
  <c r="F60" i="1" s="1"/>
  <c r="E61" i="1"/>
  <c r="F61" i="1" s="1"/>
  <c r="E62" i="1"/>
  <c r="F62" i="1" s="1"/>
  <c r="E63" i="1"/>
  <c r="F63" i="1" s="1"/>
  <c r="C4" i="1"/>
  <c r="E22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21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F40" i="1" l="1"/>
  <c r="F41" i="1"/>
  <c r="F42" i="1"/>
  <c r="F43" i="1"/>
  <c r="B5" i="1"/>
  <c r="C5" i="1" s="1"/>
  <c r="B6" i="1" l="1"/>
  <c r="C6" i="1" s="1"/>
  <c r="B7" i="1" l="1"/>
  <c r="C7" i="1" s="1"/>
  <c r="E4" i="1"/>
  <c r="F4" i="1" s="1"/>
  <c r="B8" i="1" l="1"/>
  <c r="C8" i="1" s="1"/>
  <c r="F5" i="1"/>
  <c r="F6" i="1"/>
  <c r="F9" i="1"/>
  <c r="F10" i="1"/>
  <c r="F11" i="1"/>
  <c r="F12" i="1"/>
  <c r="F13" i="1"/>
  <c r="F14" i="1"/>
  <c r="F15" i="1"/>
  <c r="F16" i="1"/>
  <c r="F17" i="1"/>
  <c r="F18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B9" i="1" l="1"/>
  <c r="C9" i="1" s="1"/>
  <c r="F7" i="1"/>
  <c r="F8" i="1"/>
  <c r="B10" i="1" l="1"/>
  <c r="C10" i="1" s="1"/>
  <c r="B11" i="1" l="1"/>
  <c r="C11" i="1" s="1"/>
  <c r="B12" i="1" l="1"/>
  <c r="C12" i="1" s="1"/>
  <c r="B13" i="1" l="1"/>
  <c r="C13" i="1" s="1"/>
  <c r="B14" i="1" l="1"/>
  <c r="C14" i="1" s="1"/>
  <c r="B15" i="1" l="1"/>
  <c r="C15" i="1" s="1"/>
  <c r="B16" i="1" l="1"/>
  <c r="C16" i="1" s="1"/>
  <c r="B17" i="1" l="1"/>
  <c r="C17" i="1" s="1"/>
  <c r="B18" i="1" l="1"/>
  <c r="C18" i="1" s="1"/>
  <c r="B19" i="1" l="1"/>
  <c r="C19" i="1" s="1"/>
  <c r="B20" i="1" l="1"/>
  <c r="C20" i="1" s="1"/>
  <c r="B21" i="1" l="1"/>
  <c r="C21" i="1" s="1"/>
  <c r="B22" i="1" l="1"/>
  <c r="C22" i="1" s="1"/>
  <c r="B23" i="1" l="1"/>
  <c r="C23" i="1" s="1"/>
  <c r="B24" i="1" l="1"/>
  <c r="C24" i="1" s="1"/>
  <c r="B25" i="1" l="1"/>
  <c r="C25" i="1" s="1"/>
  <c r="B26" i="1" l="1"/>
  <c r="C26" i="1" s="1"/>
  <c r="B27" i="1" l="1"/>
  <c r="C27" i="1" s="1"/>
  <c r="B28" i="1" l="1"/>
  <c r="C28" i="1" s="1"/>
  <c r="B29" i="1" l="1"/>
  <c r="C29" i="1" s="1"/>
  <c r="B30" i="1" l="1"/>
  <c r="C30" i="1" s="1"/>
  <c r="B31" i="1" l="1"/>
  <c r="C31" i="1" s="1"/>
  <c r="B32" i="1" l="1"/>
  <c r="C32" i="1" s="1"/>
  <c r="B33" i="1" l="1"/>
  <c r="C33" i="1" s="1"/>
  <c r="B34" i="1" l="1"/>
  <c r="C34" i="1" s="1"/>
  <c r="B35" i="1" l="1"/>
  <c r="C35" i="1" s="1"/>
  <c r="B36" i="1" l="1"/>
  <c r="C36" i="1" s="1"/>
  <c r="B37" i="1" l="1"/>
  <c r="C37" i="1" s="1"/>
  <c r="B38" i="1" l="1"/>
  <c r="C38" i="1" s="1"/>
  <c r="B39" i="1" l="1"/>
  <c r="C39" i="1" s="1"/>
  <c r="B40" i="1" l="1"/>
  <c r="C40" i="1" s="1"/>
  <c r="B41" i="1" l="1"/>
  <c r="C41" i="1" s="1"/>
  <c r="B42" i="1" l="1"/>
  <c r="C42" i="1" s="1"/>
  <c r="B43" i="1" l="1"/>
  <c r="C43" i="1" s="1"/>
  <c r="B44" i="1" l="1"/>
  <c r="C44" i="1" s="1"/>
  <c r="B45" i="1" l="1"/>
  <c r="C45" i="1" s="1"/>
  <c r="B46" i="1" l="1"/>
  <c r="C46" i="1" s="1"/>
  <c r="B47" i="1" l="1"/>
  <c r="C47" i="1" s="1"/>
  <c r="B48" i="1" l="1"/>
  <c r="C48" i="1" s="1"/>
  <c r="B49" i="1" l="1"/>
  <c r="C49" i="1" s="1"/>
  <c r="B50" i="1" l="1"/>
  <c r="C50" i="1" s="1"/>
  <c r="B51" i="1" l="1"/>
  <c r="C51" i="1" s="1"/>
  <c r="B52" i="1" l="1"/>
  <c r="C52" i="1" s="1"/>
  <c r="B53" i="1" l="1"/>
  <c r="C53" i="1" s="1"/>
  <c r="B54" i="1" l="1"/>
  <c r="C54" i="1" s="1"/>
  <c r="B55" i="1" l="1"/>
  <c r="C55" i="1" s="1"/>
  <c r="B56" i="1" l="1"/>
  <c r="C56" i="1" s="1"/>
  <c r="B57" i="1" l="1"/>
  <c r="C57" i="1" s="1"/>
  <c r="B58" i="1" l="1"/>
  <c r="C58" i="1" s="1"/>
  <c r="B59" i="1" l="1"/>
  <c r="C59" i="1" s="1"/>
  <c r="B60" i="1" l="1"/>
  <c r="C60" i="1" s="1"/>
  <c r="E20" i="1"/>
  <c r="F20" i="1" s="1"/>
  <c r="E19" i="1"/>
  <c r="F19" i="1" s="1"/>
  <c r="H4" i="1" l="1"/>
  <c r="B61" i="1"/>
  <c r="C61" i="1" s="1"/>
  <c r="B62" i="1" l="1"/>
  <c r="C62" i="1" s="1"/>
  <c r="B63" i="1" l="1"/>
  <c r="C63" i="1" s="1"/>
</calcChain>
</file>

<file path=xl/sharedStrings.xml><?xml version="1.0" encoding="utf-8"?>
<sst xmlns="http://schemas.openxmlformats.org/spreadsheetml/2006/main" count="30" uniqueCount="16">
  <si>
    <t>STD area</t>
    <phoneticPr fontId="2" type="noConversion"/>
  </si>
  <si>
    <t>sample weight</t>
    <phoneticPr fontId="2" type="noConversion"/>
  </si>
  <si>
    <t>Temp</t>
    <phoneticPr fontId="2" type="noConversion"/>
  </si>
  <si>
    <t>ppm</t>
    <phoneticPr fontId="2" type="noConversion"/>
  </si>
  <si>
    <t>STD H</t>
    <phoneticPr fontId="2" type="noConversion"/>
  </si>
  <si>
    <t>Sum</t>
    <phoneticPr fontId="2" type="noConversion"/>
  </si>
  <si>
    <t>ppm/min</t>
    <phoneticPr fontId="2" type="noConversion"/>
  </si>
  <si>
    <t>area</t>
    <phoneticPr fontId="2" type="noConversion"/>
  </si>
  <si>
    <t>#</t>
  </si>
  <si>
    <t>Time</t>
  </si>
  <si>
    <t>Area</t>
  </si>
  <si>
    <t>Height</t>
  </si>
  <si>
    <t>Width</t>
  </si>
  <si>
    <t>Area%</t>
  </si>
  <si>
    <t>Symmetry</t>
  </si>
  <si>
    <t>Temp_cal.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</si>
</sst>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8" x14ac:knownFonts="1">
    <font>
      <sz val="11"/>
      <color theme="1"/>
      <name val="맑은 고딕"/>
      <family val="2"/>
      <charset val="129"/>
      <scheme val="minor"/>
    </font>
    <font>
      <sz val="10"/>
      <name val="굴림"/>
      <family val="3"/>
      <charset val="129"/>
    </font>
    <font>
      <sz val="8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00B050"/>
      <name val="맑은 고딕"/>
      <family val="2"/>
      <charset val="129"/>
      <scheme val="minor"/>
    </font>
    <font>
      <sz val="11"/>
      <color rgb="FF00B05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1" fontId="5" fillId="0" borderId="0" xfId="0" applyNumberFormat="1" applyFont="1">
      <alignment vertical="center"/>
    </xf>
    <xf numFmtId="11" fontId="0" fillId="0" borderId="0" xfId="0" applyNumberFormat="1">
      <alignment vertical="center"/>
    </xf>
    <xf numFmtId="176" fontId="6" fillId="0" borderId="0" xfId="0" applyNumberFormat="1" applyFont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quotePrefix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191907261592714"/>
          <c:y val="7.4548702245552628E-2"/>
          <c:w val="0.78640726159230057"/>
          <c:h val="0.79822506561679785"/>
        </c:manualLayout>
      </c:layout>
      <c:scatterChart>
        <c:scatterStyle val="smoothMarker"/>
        <c:varyColors val="0"/>
        <c:ser>
          <c:idx val="1"/>
          <c:order val="0"/>
          <c:marker>
            <c:symbol val="square"/>
            <c:size val="5"/>
            <c:spPr>
              <a:ln w="3175">
                <a:noFill/>
              </a:ln>
            </c:spPr>
          </c:marker>
          <c:xVal>
            <c:numRef>
              <c:f>Sheet1!$A$9:$A$164</c:f>
              <c:numCache>
                <c:formatCode>General</c:formatCode>
                <c:ptCount val="156"/>
                <c:pt idx="0">
                  <c:v>21.2</c:v>
                </c:pt>
                <c:pt idx="1">
                  <c:v>31.3</c:v>
                </c:pt>
                <c:pt idx="2">
                  <c:v>43.1</c:v>
                </c:pt>
                <c:pt idx="3">
                  <c:v>49.1</c:v>
                </c:pt>
                <c:pt idx="4">
                  <c:v>56.7</c:v>
                </c:pt>
                <c:pt idx="5">
                  <c:v>68.508499999999998</c:v>
                </c:pt>
                <c:pt idx="6">
                  <c:v>74.103000000000009</c:v>
                </c:pt>
                <c:pt idx="7">
                  <c:v>79.697500000000005</c:v>
                </c:pt>
                <c:pt idx="8">
                  <c:v>85.292000000000002</c:v>
                </c:pt>
                <c:pt idx="9">
                  <c:v>90.886499999999998</c:v>
                </c:pt>
                <c:pt idx="10">
                  <c:v>96.481000000000009</c:v>
                </c:pt>
                <c:pt idx="11">
                  <c:v>102.07550000000001</c:v>
                </c:pt>
                <c:pt idx="12">
                  <c:v>107.67</c:v>
                </c:pt>
                <c:pt idx="13">
                  <c:v>113.2645</c:v>
                </c:pt>
                <c:pt idx="14">
                  <c:v>118.85900000000001</c:v>
                </c:pt>
                <c:pt idx="15">
                  <c:v>124.45349999999999</c:v>
                </c:pt>
                <c:pt idx="16">
                  <c:v>130.048</c:v>
                </c:pt>
                <c:pt idx="17">
                  <c:v>135.64250000000001</c:v>
                </c:pt>
                <c:pt idx="18">
                  <c:v>141.23699999999999</c:v>
                </c:pt>
                <c:pt idx="19">
                  <c:v>146.83150000000001</c:v>
                </c:pt>
                <c:pt idx="20">
                  <c:v>152.42600000000002</c:v>
                </c:pt>
                <c:pt idx="21">
                  <c:v>158.0205</c:v>
                </c:pt>
                <c:pt idx="22">
                  <c:v>163.61500000000001</c:v>
                </c:pt>
                <c:pt idx="23">
                  <c:v>169.20949999999999</c:v>
                </c:pt>
                <c:pt idx="24">
                  <c:v>174.804</c:v>
                </c:pt>
                <c:pt idx="25">
                  <c:v>180.39850000000001</c:v>
                </c:pt>
                <c:pt idx="26">
                  <c:v>185.99299999999999</c:v>
                </c:pt>
                <c:pt idx="27">
                  <c:v>191.58750000000001</c:v>
                </c:pt>
                <c:pt idx="28">
                  <c:v>197.18200000000002</c:v>
                </c:pt>
                <c:pt idx="29">
                  <c:v>202.7765</c:v>
                </c:pt>
                <c:pt idx="30">
                  <c:v>208.37099999999998</c:v>
                </c:pt>
                <c:pt idx="31">
                  <c:v>213.96550000000002</c:v>
                </c:pt>
                <c:pt idx="32">
                  <c:v>219.56</c:v>
                </c:pt>
                <c:pt idx="33">
                  <c:v>225.15450000000001</c:v>
                </c:pt>
                <c:pt idx="34">
                  <c:v>230.74900000000002</c:v>
                </c:pt>
                <c:pt idx="35">
                  <c:v>236.34350000000001</c:v>
                </c:pt>
                <c:pt idx="36">
                  <c:v>241.93799999999999</c:v>
                </c:pt>
                <c:pt idx="37">
                  <c:v>247.53250000000003</c:v>
                </c:pt>
                <c:pt idx="38">
                  <c:v>253.12699999999998</c:v>
                </c:pt>
                <c:pt idx="39">
                  <c:v>258.72149999999999</c:v>
                </c:pt>
                <c:pt idx="40">
                  <c:v>264.31600000000003</c:v>
                </c:pt>
                <c:pt idx="41">
                  <c:v>269.91049999999996</c:v>
                </c:pt>
                <c:pt idx="42">
                  <c:v>275.505</c:v>
                </c:pt>
                <c:pt idx="43">
                  <c:v>281.09950000000003</c:v>
                </c:pt>
                <c:pt idx="44">
                  <c:v>286.69399999999996</c:v>
                </c:pt>
                <c:pt idx="45">
                  <c:v>292.2885</c:v>
                </c:pt>
                <c:pt idx="46">
                  <c:v>297.88299999999998</c:v>
                </c:pt>
                <c:pt idx="47">
                  <c:v>303.47750000000002</c:v>
                </c:pt>
                <c:pt idx="48">
                  <c:v>309.072</c:v>
                </c:pt>
                <c:pt idx="49">
                  <c:v>314.66649999999998</c:v>
                </c:pt>
                <c:pt idx="50">
                  <c:v>320.26100000000002</c:v>
                </c:pt>
                <c:pt idx="51">
                  <c:v>325.85550000000001</c:v>
                </c:pt>
                <c:pt idx="52">
                  <c:v>331.45</c:v>
                </c:pt>
                <c:pt idx="53">
                  <c:v>337.04450000000003</c:v>
                </c:pt>
                <c:pt idx="54">
                  <c:v>342.63900000000001</c:v>
                </c:pt>
              </c:numCache>
            </c:numRef>
          </c:xVal>
          <c:yVal>
            <c:numRef>
              <c:f>Sheet1!$E$9:$E$164</c:f>
              <c:numCache>
                <c:formatCode>General</c:formatCode>
                <c:ptCount val="156"/>
                <c:pt idx="0">
                  <c:v>1.1255793838738587E-3</c:v>
                </c:pt>
                <c:pt idx="1">
                  <c:v>1.1470768177982613E-3</c:v>
                </c:pt>
                <c:pt idx="2">
                  <c:v>1.1282050246585189E-3</c:v>
                </c:pt>
                <c:pt idx="3">
                  <c:v>1.5025229390215849E-3</c:v>
                </c:pt>
                <c:pt idx="4">
                  <c:v>2.5739484817118344E-3</c:v>
                </c:pt>
                <c:pt idx="5">
                  <c:v>4.4566970268619718E-3</c:v>
                </c:pt>
                <c:pt idx="6">
                  <c:v>7.5113018747155957E-3</c:v>
                </c:pt>
                <c:pt idx="7">
                  <c:v>1.2391383478103963E-2</c:v>
                </c:pt>
                <c:pt idx="8">
                  <c:v>1.9021946972115227E-2</c:v>
                </c:pt>
                <c:pt idx="9">
                  <c:v>2.6372592451319451E-2</c:v>
                </c:pt>
                <c:pt idx="10">
                  <c:v>3.2969843127875348E-2</c:v>
                </c:pt>
                <c:pt idx="11">
                  <c:v>3.8375709298391847E-2</c:v>
                </c:pt>
                <c:pt idx="12">
                  <c:v>4.2408529441080291E-2</c:v>
                </c:pt>
                <c:pt idx="13">
                  <c:v>4.6423298303374202E-2</c:v>
                </c:pt>
                <c:pt idx="14">
                  <c:v>4.8879257052325382E-2</c:v>
                </c:pt>
                <c:pt idx="15">
                  <c:v>4.8902559614289243E-2</c:v>
                </c:pt>
                <c:pt idx="16">
                  <c:v>4.8925862176253096E-2</c:v>
                </c:pt>
                <c:pt idx="17">
                  <c:v>4.7013575172275543E-2</c:v>
                </c:pt>
                <c:pt idx="18">
                  <c:v>4.3409390887682808E-2</c:v>
                </c:pt>
                <c:pt idx="19">
                  <c:v>3.9161924610848414E-2</c:v>
                </c:pt>
                <c:pt idx="20">
                  <c:v>3.4691442969866974E-2</c:v>
                </c:pt>
                <c:pt idx="21">
                  <c:v>2.9821371621970127E-2</c:v>
                </c:pt>
                <c:pt idx="22">
                  <c:v>2.4509372109505219E-2</c:v>
                </c:pt>
                <c:pt idx="23">
                  <c:v>1.9243977720968024E-2</c:v>
                </c:pt>
                <c:pt idx="24">
                  <c:v>1.4408696113467914E-2</c:v>
                </c:pt>
                <c:pt idx="25">
                  <c:v>1.0255096494685109E-2</c:v>
                </c:pt>
                <c:pt idx="26">
                  <c:v>7.2823788188030644E-3</c:v>
                </c:pt>
                <c:pt idx="27">
                  <c:v>5.1019482496921231E-3</c:v>
                </c:pt>
                <c:pt idx="28">
                  <c:v>3.4548509649652073E-3</c:v>
                </c:pt>
                <c:pt idx="29">
                  <c:v>2.3273023505028531E-3</c:v>
                </c:pt>
                <c:pt idx="30">
                  <c:v>1.6052511347214007E-3</c:v>
                </c:pt>
                <c:pt idx="31">
                  <c:v>1.1124511799505594E-3</c:v>
                </c:pt>
                <c:pt idx="32">
                  <c:v>6.9628711558197744E-4</c:v>
                </c:pt>
                <c:pt idx="33">
                  <c:v>5.0543585104701632E-4</c:v>
                </c:pt>
                <c:pt idx="34">
                  <c:v>3.1885125278712759E-4</c:v>
                </c:pt>
                <c:pt idx="35">
                  <c:v>1.8043075267084238E-4</c:v>
                </c:pt>
                <c:pt idx="36">
                  <c:v>4.2010252554557209E-5</c:v>
                </c:pt>
                <c:pt idx="37">
                  <c:v>3.1835894514000377E-5</c:v>
                </c:pt>
                <c:pt idx="38">
                  <c:v>5.2020508046072788E-5</c:v>
                </c:pt>
                <c:pt idx="39">
                  <c:v>4.3487175495928349E-5</c:v>
                </c:pt>
                <c:pt idx="40">
                  <c:v>4.4307688241134554E-6</c:v>
                </c:pt>
                <c:pt idx="41">
                  <c:v>1.0436922119022806E-4</c:v>
                </c:pt>
                <c:pt idx="42">
                  <c:v>4.8082046869083042E-5</c:v>
                </c:pt>
                <c:pt idx="43">
                  <c:v>1.2799998825216645E-5</c:v>
                </c:pt>
                <c:pt idx="44">
                  <c:v>2.986666392550551E-5</c:v>
                </c:pt>
                <c:pt idx="45">
                  <c:v>1.1569229707407354E-4</c:v>
                </c:pt>
                <c:pt idx="46">
                  <c:v>5.1692302947990308E-5</c:v>
                </c:pt>
                <c:pt idx="47">
                  <c:v>7.3189736872392646E-5</c:v>
                </c:pt>
                <c:pt idx="48">
                  <c:v>5.3825636085526415E-5</c:v>
                </c:pt>
                <c:pt idx="49">
                  <c:v>1.271794755069603E-4</c:v>
                </c:pt>
                <c:pt idx="50">
                  <c:v>1.5442049864780596E-4</c:v>
                </c:pt>
                <c:pt idx="51">
                  <c:v>1.9101536708400233E-4</c:v>
                </c:pt>
                <c:pt idx="52">
                  <c:v>2.131692112045696E-4</c:v>
                </c:pt>
                <c:pt idx="53">
                  <c:v>2.7913843591914758E-4</c:v>
                </c:pt>
                <c:pt idx="54">
                  <c:v>3.0194869023587992E-4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0456272"/>
        <c:axId val="270455488"/>
      </c:scatterChart>
      <c:valAx>
        <c:axId val="270456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70455488"/>
        <c:crosses val="autoZero"/>
        <c:crossBetween val="midCat"/>
      </c:valAx>
      <c:valAx>
        <c:axId val="2704554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704562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415738</xdr:colOff>
      <xdr:row>5</xdr:row>
      <xdr:rowOff>145675</xdr:rowOff>
    </xdr:from>
    <xdr:to>
      <xdr:col>15</xdr:col>
      <xdr:colOff>204507</xdr:colOff>
      <xdr:row>28</xdr:row>
      <xdr:rowOff>8964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3"/>
  <sheetViews>
    <sheetView tabSelected="1" zoomScale="85" zoomScaleNormal="85" workbookViewId="0">
      <selection activeCell="G7" sqref="G7"/>
    </sheetView>
  </sheetViews>
  <sheetFormatPr defaultRowHeight="16.5" x14ac:dyDescent="0.3"/>
  <cols>
    <col min="4" max="4" width="15.5" customWidth="1"/>
    <col min="5" max="5" width="13.125" bestFit="1" customWidth="1"/>
    <col min="7" max="7" width="8.125" customWidth="1"/>
    <col min="9" max="9" width="7" style="8" customWidth="1"/>
    <col min="10" max="10" width="14.375" customWidth="1"/>
    <col min="11" max="11" width="19.875" customWidth="1"/>
    <col min="12" max="12" width="9.25" bestFit="1" customWidth="1"/>
  </cols>
  <sheetData>
    <row r="1" spans="1:24" x14ac:dyDescent="0.3">
      <c r="B1" t="s">
        <v>4</v>
      </c>
      <c r="C1" t="s">
        <v>0</v>
      </c>
      <c r="D1" t="s">
        <v>1</v>
      </c>
      <c r="E1" t="s">
        <v>7</v>
      </c>
    </row>
    <row r="2" spans="1:24" x14ac:dyDescent="0.3">
      <c r="B2">
        <v>60</v>
      </c>
      <c r="C2" s="7">
        <f>L2</f>
        <v>4096.1000000000004</v>
      </c>
      <c r="D2" s="6">
        <v>7.98</v>
      </c>
      <c r="G2" s="10"/>
      <c r="L2" s="7">
        <v>4096.1000000000004</v>
      </c>
      <c r="X2" s="5"/>
    </row>
    <row r="3" spans="1:24" x14ac:dyDescent="0.3">
      <c r="A3" t="s">
        <v>15</v>
      </c>
      <c r="C3" t="s">
        <v>2</v>
      </c>
      <c r="E3" t="s">
        <v>6</v>
      </c>
      <c r="F3" t="s">
        <v>3</v>
      </c>
      <c r="H3" t="s">
        <v>5</v>
      </c>
      <c r="J3" s="3"/>
      <c r="K3" s="2">
        <v>1.9997845034614701</v>
      </c>
      <c r="L3" s="2">
        <v>2.0071077542492737</v>
      </c>
      <c r="M3" s="2">
        <v>2.0144848379555627</v>
      </c>
    </row>
    <row r="4" spans="1:24" x14ac:dyDescent="0.3">
      <c r="B4">
        <v>0</v>
      </c>
      <c r="C4">
        <f>B4*100/60*3</f>
        <v>0</v>
      </c>
      <c r="D4">
        <v>548.29999999999995</v>
      </c>
      <c r="E4">
        <f>$B$2*10^(-6)*D4/$C$2*7.45*10^(-6)*10^6/$D$2*2*60</f>
        <v>8.997742763931139E-4</v>
      </c>
      <c r="F4">
        <f>E4*3</f>
        <v>2.6993228291793416E-3</v>
      </c>
      <c r="H4">
        <f>SUM(F9:F43)</f>
        <v>2.0071077542492737</v>
      </c>
      <c r="J4" s="3"/>
      <c r="K4" s="3">
        <f>M3-K3</f>
        <v>1.4700334494092582E-2</v>
      </c>
      <c r="L4" s="3"/>
      <c r="M4" s="3"/>
    </row>
    <row r="5" spans="1:24" x14ac:dyDescent="0.3">
      <c r="B5">
        <f>B4+1</f>
        <v>1</v>
      </c>
      <c r="C5">
        <f t="shared" ref="C5:C63" si="0">B5*100/60*3</f>
        <v>5</v>
      </c>
      <c r="D5">
        <v>7700.1</v>
      </c>
      <c r="E5">
        <f t="shared" ref="E5:E63" si="1">$B$2*10^(-6)*D5/$C$2*7.45*10^(-6)*10^6/$D$2*2*60</f>
        <v>1.2636060378724452E-2</v>
      </c>
      <c r="F5">
        <f t="shared" ref="F5:F63" si="2">E5*3</f>
        <v>3.7908181136173356E-2</v>
      </c>
      <c r="J5" s="3"/>
      <c r="K5" s="4"/>
      <c r="L5" s="3"/>
      <c r="M5" s="3"/>
    </row>
    <row r="6" spans="1:24" x14ac:dyDescent="0.3">
      <c r="B6">
        <f t="shared" ref="B6:B63" si="3">B5+1</f>
        <v>2</v>
      </c>
      <c r="C6">
        <f t="shared" si="0"/>
        <v>10</v>
      </c>
      <c r="D6">
        <v>5375.4</v>
      </c>
      <c r="E6">
        <f t="shared" si="1"/>
        <v>8.8211684211627669E-3</v>
      </c>
      <c r="F6">
        <f t="shared" si="2"/>
        <v>2.6463505263488299E-2</v>
      </c>
      <c r="J6" s="3"/>
      <c r="K6" s="3"/>
      <c r="L6" s="4"/>
      <c r="M6" s="3"/>
      <c r="P6" s="5"/>
    </row>
    <row r="7" spans="1:24" x14ac:dyDescent="0.3">
      <c r="B7">
        <f t="shared" si="3"/>
        <v>3</v>
      </c>
      <c r="C7">
        <f t="shared" si="0"/>
        <v>15</v>
      </c>
      <c r="D7">
        <v>666.2</v>
      </c>
      <c r="E7">
        <f t="shared" si="1"/>
        <v>1.0932511817127346E-3</v>
      </c>
      <c r="F7">
        <f t="shared" si="2"/>
        <v>3.2797535451382039E-3</v>
      </c>
      <c r="J7" s="3"/>
      <c r="K7" s="3"/>
      <c r="L7" s="3"/>
      <c r="M7" s="3"/>
      <c r="O7" s="2"/>
    </row>
    <row r="8" spans="1:24" x14ac:dyDescent="0.3">
      <c r="B8">
        <f t="shared" si="3"/>
        <v>4</v>
      </c>
      <c r="C8">
        <f t="shared" si="0"/>
        <v>20</v>
      </c>
      <c r="D8">
        <v>661.5</v>
      </c>
      <c r="E8">
        <f t="shared" si="1"/>
        <v>1.0855383619077965E-3</v>
      </c>
      <c r="F8">
        <f t="shared" si="2"/>
        <v>3.2566150857233894E-3</v>
      </c>
      <c r="J8" s="3"/>
      <c r="K8" s="3"/>
      <c r="L8" s="4"/>
      <c r="M8" s="3"/>
    </row>
    <row r="9" spans="1:24" x14ac:dyDescent="0.3">
      <c r="A9">
        <v>21.2</v>
      </c>
      <c r="B9">
        <f t="shared" si="3"/>
        <v>5</v>
      </c>
      <c r="C9">
        <f t="shared" si="0"/>
        <v>25</v>
      </c>
      <c r="D9">
        <v>685.9</v>
      </c>
      <c r="E9">
        <f t="shared" si="1"/>
        <v>1.1255793838738587E-3</v>
      </c>
      <c r="F9">
        <f t="shared" si="2"/>
        <v>3.3767381516215762E-3</v>
      </c>
      <c r="J9" s="3"/>
      <c r="K9" s="3"/>
      <c r="L9" s="4"/>
      <c r="M9" s="3"/>
      <c r="O9" s="5"/>
      <c r="W9" s="5"/>
    </row>
    <row r="10" spans="1:24" x14ac:dyDescent="0.3">
      <c r="A10">
        <v>31.3</v>
      </c>
      <c r="B10">
        <f t="shared" si="3"/>
        <v>6</v>
      </c>
      <c r="C10">
        <f t="shared" si="0"/>
        <v>30</v>
      </c>
      <c r="D10">
        <v>699</v>
      </c>
      <c r="E10">
        <f t="shared" si="1"/>
        <v>1.1470768177982613E-3</v>
      </c>
      <c r="F10">
        <f t="shared" si="2"/>
        <v>3.4412304533947839E-3</v>
      </c>
      <c r="J10" s="3"/>
      <c r="K10" s="3"/>
      <c r="L10" s="4"/>
      <c r="M10" s="3"/>
    </row>
    <row r="11" spans="1:24" x14ac:dyDescent="0.3">
      <c r="A11">
        <v>43.1</v>
      </c>
      <c r="B11">
        <f t="shared" si="3"/>
        <v>7</v>
      </c>
      <c r="C11">
        <f t="shared" si="0"/>
        <v>35</v>
      </c>
      <c r="D11">
        <v>687.5</v>
      </c>
      <c r="E11">
        <f t="shared" si="1"/>
        <v>1.1282050246585189E-3</v>
      </c>
      <c r="F11">
        <f t="shared" si="2"/>
        <v>3.3846150739755567E-3</v>
      </c>
    </row>
    <row r="12" spans="1:24" x14ac:dyDescent="0.3">
      <c r="A12">
        <v>49.1</v>
      </c>
      <c r="B12">
        <f t="shared" si="3"/>
        <v>8</v>
      </c>
      <c r="C12">
        <f t="shared" si="0"/>
        <v>40</v>
      </c>
      <c r="D12">
        <v>915.6</v>
      </c>
      <c r="E12">
        <f t="shared" si="1"/>
        <v>1.5025229390215849E-3</v>
      </c>
      <c r="F12">
        <f t="shared" si="2"/>
        <v>4.5075688170647544E-3</v>
      </c>
    </row>
    <row r="13" spans="1:24" x14ac:dyDescent="0.3">
      <c r="A13">
        <v>56.7</v>
      </c>
      <c r="B13">
        <f t="shared" si="3"/>
        <v>9</v>
      </c>
      <c r="C13">
        <f t="shared" si="0"/>
        <v>45</v>
      </c>
      <c r="D13">
        <v>1568.5</v>
      </c>
      <c r="E13">
        <f t="shared" si="1"/>
        <v>2.5739484817118344E-3</v>
      </c>
      <c r="F13">
        <f t="shared" si="2"/>
        <v>7.7218454451355029E-3</v>
      </c>
    </row>
    <row r="14" spans="1:24" x14ac:dyDescent="0.3">
      <c r="A14">
        <f>111.89*(B14-$B$9)*3/60+40.536</f>
        <v>68.508499999999998</v>
      </c>
      <c r="B14">
        <f t="shared" si="3"/>
        <v>10</v>
      </c>
      <c r="C14">
        <f t="shared" si="0"/>
        <v>50</v>
      </c>
      <c r="D14">
        <v>2715.8</v>
      </c>
      <c r="E14">
        <f t="shared" si="1"/>
        <v>4.4566970268619718E-3</v>
      </c>
      <c r="F14">
        <f t="shared" si="2"/>
        <v>1.3370091080585915E-2</v>
      </c>
    </row>
    <row r="15" spans="1:24" x14ac:dyDescent="0.3">
      <c r="A15">
        <f t="shared" ref="A15:A63" si="4">111.89*(B15-$B$9)*3/60+40.536</f>
        <v>74.103000000000009</v>
      </c>
      <c r="B15">
        <f t="shared" si="3"/>
        <v>11</v>
      </c>
      <c r="C15">
        <f t="shared" si="0"/>
        <v>55</v>
      </c>
      <c r="D15">
        <v>4577.2</v>
      </c>
      <c r="E15">
        <f t="shared" si="1"/>
        <v>7.5113018747155957E-3</v>
      </c>
      <c r="F15">
        <f t="shared" si="2"/>
        <v>2.2533905624146786E-2</v>
      </c>
    </row>
    <row r="16" spans="1:24" x14ac:dyDescent="0.3">
      <c r="A16">
        <f t="shared" si="4"/>
        <v>79.697500000000005</v>
      </c>
      <c r="B16">
        <f t="shared" si="3"/>
        <v>12</v>
      </c>
      <c r="C16">
        <f t="shared" si="0"/>
        <v>60</v>
      </c>
      <c r="D16">
        <v>7551</v>
      </c>
      <c r="E16">
        <f t="shared" si="1"/>
        <v>1.2391383478103963E-2</v>
      </c>
      <c r="F16">
        <f t="shared" si="2"/>
        <v>3.7174150434311888E-2</v>
      </c>
    </row>
    <row r="17" spans="1:24" x14ac:dyDescent="0.3">
      <c r="A17">
        <f t="shared" si="4"/>
        <v>85.292000000000002</v>
      </c>
      <c r="B17">
        <f t="shared" si="3"/>
        <v>13</v>
      </c>
      <c r="C17">
        <f t="shared" si="0"/>
        <v>65</v>
      </c>
      <c r="D17">
        <v>11591.5</v>
      </c>
      <c r="E17">
        <f t="shared" si="1"/>
        <v>1.9021946972115227E-2</v>
      </c>
      <c r="F17">
        <f t="shared" si="2"/>
        <v>5.706584091634568E-2</v>
      </c>
    </row>
    <row r="18" spans="1:24" x14ac:dyDescent="0.3">
      <c r="A18">
        <f t="shared" si="4"/>
        <v>90.886499999999998</v>
      </c>
      <c r="B18">
        <f t="shared" si="3"/>
        <v>14</v>
      </c>
      <c r="C18">
        <f t="shared" si="0"/>
        <v>70</v>
      </c>
      <c r="D18">
        <v>16070.8</v>
      </c>
      <c r="E18">
        <f t="shared" si="1"/>
        <v>2.6372592451319451E-2</v>
      </c>
      <c r="F18">
        <f t="shared" si="2"/>
        <v>7.9117777353958349E-2</v>
      </c>
    </row>
    <row r="19" spans="1:24" x14ac:dyDescent="0.3">
      <c r="A19">
        <f t="shared" si="4"/>
        <v>96.481000000000009</v>
      </c>
      <c r="B19">
        <f t="shared" si="3"/>
        <v>15</v>
      </c>
      <c r="C19">
        <f t="shared" si="0"/>
        <v>75</v>
      </c>
      <c r="D19">
        <v>20091</v>
      </c>
      <c r="E19">
        <f t="shared" si="1"/>
        <v>3.2969843127875348E-2</v>
      </c>
      <c r="F19">
        <f t="shared" si="2"/>
        <v>9.8909529383626044E-2</v>
      </c>
    </row>
    <row r="20" spans="1:24" x14ac:dyDescent="0.3">
      <c r="A20">
        <f t="shared" si="4"/>
        <v>102.07550000000001</v>
      </c>
      <c r="B20">
        <f t="shared" si="3"/>
        <v>16</v>
      </c>
      <c r="C20">
        <f t="shared" si="0"/>
        <v>80</v>
      </c>
      <c r="D20">
        <v>23385.200000000001</v>
      </c>
      <c r="E20">
        <f t="shared" si="1"/>
        <v>3.8375709298391847E-2</v>
      </c>
      <c r="F20">
        <f t="shared" si="2"/>
        <v>0.11512712789517554</v>
      </c>
    </row>
    <row r="21" spans="1:24" x14ac:dyDescent="0.3">
      <c r="A21">
        <f t="shared" si="4"/>
        <v>107.67</v>
      </c>
      <c r="B21">
        <f t="shared" si="3"/>
        <v>17</v>
      </c>
      <c r="C21">
        <f t="shared" si="0"/>
        <v>85</v>
      </c>
      <c r="D21">
        <v>25842.7</v>
      </c>
      <c r="E21">
        <f t="shared" si="1"/>
        <v>4.2408529441080291E-2</v>
      </c>
      <c r="F21">
        <f t="shared" si="2"/>
        <v>0.12722558832324088</v>
      </c>
    </row>
    <row r="22" spans="1:24" x14ac:dyDescent="0.3">
      <c r="A22">
        <f t="shared" si="4"/>
        <v>113.2645</v>
      </c>
      <c r="B22">
        <f t="shared" si="3"/>
        <v>18</v>
      </c>
      <c r="C22">
        <f t="shared" si="0"/>
        <v>90</v>
      </c>
      <c r="D22">
        <v>28289.200000000001</v>
      </c>
      <c r="E22">
        <f t="shared" si="1"/>
        <v>4.6423298303374202E-2</v>
      </c>
      <c r="F22">
        <f t="shared" si="2"/>
        <v>0.13926989491012259</v>
      </c>
    </row>
    <row r="23" spans="1:24" x14ac:dyDescent="0.3">
      <c r="A23">
        <f t="shared" si="4"/>
        <v>118.85900000000001</v>
      </c>
      <c r="B23">
        <f t="shared" si="3"/>
        <v>19</v>
      </c>
      <c r="C23">
        <f t="shared" si="0"/>
        <v>95</v>
      </c>
      <c r="D23">
        <v>29785.8</v>
      </c>
      <c r="E23">
        <f t="shared" si="1"/>
        <v>4.8879257052325382E-2</v>
      </c>
      <c r="F23">
        <f t="shared" si="2"/>
        <v>0.14663777115697615</v>
      </c>
    </row>
    <row r="24" spans="1:24" x14ac:dyDescent="0.3">
      <c r="A24">
        <f t="shared" si="4"/>
        <v>124.45349999999999</v>
      </c>
      <c r="B24">
        <f t="shared" si="3"/>
        <v>20</v>
      </c>
      <c r="C24">
        <f t="shared" si="0"/>
        <v>100</v>
      </c>
      <c r="D24">
        <f>D23/2+D25/2</f>
        <v>29800</v>
      </c>
      <c r="E24">
        <f t="shared" si="1"/>
        <v>4.8902559614289243E-2</v>
      </c>
      <c r="F24">
        <f t="shared" si="2"/>
        <v>0.14670767884286773</v>
      </c>
    </row>
    <row r="25" spans="1:24" x14ac:dyDescent="0.3">
      <c r="A25">
        <f t="shared" si="4"/>
        <v>130.048</v>
      </c>
      <c r="B25">
        <f t="shared" si="3"/>
        <v>21</v>
      </c>
      <c r="C25">
        <f t="shared" si="0"/>
        <v>105</v>
      </c>
      <c r="D25">
        <v>29814.2</v>
      </c>
      <c r="E25">
        <f t="shared" si="1"/>
        <v>4.8925862176253096E-2</v>
      </c>
      <c r="F25">
        <f t="shared" si="2"/>
        <v>0.14677758652875927</v>
      </c>
    </row>
    <row r="26" spans="1:24" x14ac:dyDescent="0.3">
      <c r="A26">
        <f t="shared" si="4"/>
        <v>135.64250000000001</v>
      </c>
      <c r="B26">
        <f t="shared" si="3"/>
        <v>22</v>
      </c>
      <c r="C26">
        <f t="shared" si="0"/>
        <v>110</v>
      </c>
      <c r="D26">
        <v>28648.9</v>
      </c>
      <c r="E26">
        <f t="shared" si="1"/>
        <v>4.7013575172275543E-2</v>
      </c>
      <c r="F26">
        <f t="shared" si="2"/>
        <v>0.14104072551682661</v>
      </c>
    </row>
    <row r="27" spans="1:24" x14ac:dyDescent="0.3">
      <c r="A27">
        <f t="shared" si="4"/>
        <v>141.23699999999999</v>
      </c>
      <c r="B27">
        <f t="shared" si="3"/>
        <v>23</v>
      </c>
      <c r="C27">
        <f t="shared" si="0"/>
        <v>115</v>
      </c>
      <c r="D27">
        <v>26452.6</v>
      </c>
      <c r="E27">
        <f t="shared" si="1"/>
        <v>4.3409390887682808E-2</v>
      </c>
      <c r="F27">
        <f t="shared" si="2"/>
        <v>0.13022817266304842</v>
      </c>
    </row>
    <row r="28" spans="1:24" x14ac:dyDescent="0.3">
      <c r="A28">
        <f t="shared" si="4"/>
        <v>146.83150000000001</v>
      </c>
      <c r="B28">
        <f t="shared" si="3"/>
        <v>24</v>
      </c>
      <c r="C28">
        <f t="shared" si="0"/>
        <v>120</v>
      </c>
      <c r="D28">
        <v>23864.3</v>
      </c>
      <c r="E28">
        <f t="shared" si="1"/>
        <v>3.9161924610848414E-2</v>
      </c>
      <c r="F28">
        <f t="shared" si="2"/>
        <v>0.11748577383254524</v>
      </c>
    </row>
    <row r="29" spans="1:24" x14ac:dyDescent="0.3">
      <c r="A29">
        <f t="shared" si="4"/>
        <v>152.42600000000002</v>
      </c>
      <c r="B29">
        <f t="shared" si="3"/>
        <v>25</v>
      </c>
      <c r="C29">
        <f t="shared" si="0"/>
        <v>125</v>
      </c>
      <c r="D29">
        <v>21140.1</v>
      </c>
      <c r="E29">
        <f t="shared" si="1"/>
        <v>3.4691442969866974E-2</v>
      </c>
      <c r="F29">
        <f t="shared" si="2"/>
        <v>0.10407432890960092</v>
      </c>
      <c r="X29" s="5"/>
    </row>
    <row r="30" spans="1:24" x14ac:dyDescent="0.3">
      <c r="A30">
        <f t="shared" si="4"/>
        <v>158.0205</v>
      </c>
      <c r="B30">
        <f t="shared" si="3"/>
        <v>26</v>
      </c>
      <c r="C30">
        <f t="shared" si="0"/>
        <v>130</v>
      </c>
      <c r="D30">
        <v>18172.400000000001</v>
      </c>
      <c r="E30">
        <f t="shared" si="1"/>
        <v>2.9821371621970127E-2</v>
      </c>
      <c r="F30">
        <f t="shared" si="2"/>
        <v>8.9464114865910382E-2</v>
      </c>
    </row>
    <row r="31" spans="1:24" x14ac:dyDescent="0.3">
      <c r="A31">
        <f t="shared" si="4"/>
        <v>163.61500000000001</v>
      </c>
      <c r="B31">
        <f t="shared" si="3"/>
        <v>27</v>
      </c>
      <c r="C31">
        <f t="shared" si="0"/>
        <v>135</v>
      </c>
      <c r="D31">
        <v>14935.4</v>
      </c>
      <c r="E31">
        <f t="shared" si="1"/>
        <v>2.4509372109505219E-2</v>
      </c>
      <c r="F31">
        <f t="shared" si="2"/>
        <v>7.3528116328515664E-2</v>
      </c>
    </row>
    <row r="32" spans="1:24" x14ac:dyDescent="0.3">
      <c r="A32">
        <f t="shared" si="4"/>
        <v>169.20949999999999</v>
      </c>
      <c r="B32">
        <f t="shared" si="3"/>
        <v>28</v>
      </c>
      <c r="C32">
        <f t="shared" si="0"/>
        <v>140</v>
      </c>
      <c r="D32">
        <v>11726.8</v>
      </c>
      <c r="E32">
        <f t="shared" si="1"/>
        <v>1.9243977720968024E-2</v>
      </c>
      <c r="F32">
        <f t="shared" si="2"/>
        <v>5.7731933162904071E-2</v>
      </c>
      <c r="K32" t="s">
        <v>8</v>
      </c>
      <c r="L32" t="s">
        <v>9</v>
      </c>
      <c r="M32" t="s">
        <v>10</v>
      </c>
      <c r="N32" t="s">
        <v>11</v>
      </c>
      <c r="O32" t="s">
        <v>12</v>
      </c>
      <c r="P32" t="s">
        <v>13</v>
      </c>
      <c r="Q32" t="s">
        <v>14</v>
      </c>
    </row>
    <row r="33" spans="1:26" x14ac:dyDescent="0.3">
      <c r="A33">
        <f t="shared" si="4"/>
        <v>174.804</v>
      </c>
      <c r="B33">
        <f t="shared" si="3"/>
        <v>29</v>
      </c>
      <c r="C33">
        <f t="shared" si="0"/>
        <v>145</v>
      </c>
      <c r="D33">
        <v>8780.2999999999993</v>
      </c>
      <c r="E33">
        <f t="shared" si="1"/>
        <v>1.4408696113467914E-2</v>
      </c>
      <c r="F33">
        <f t="shared" si="2"/>
        <v>4.3226088340403743E-2</v>
      </c>
      <c r="K33">
        <v>1</v>
      </c>
      <c r="L33">
        <v>0.72499999999999998</v>
      </c>
      <c r="M33">
        <v>548.29999999999995</v>
      </c>
      <c r="N33">
        <v>161.9</v>
      </c>
      <c r="O33" s="5">
        <v>5.6399999999999999E-2</v>
      </c>
      <c r="P33" s="5">
        <v>0.28899999999999998</v>
      </c>
      <c r="Q33">
        <v>4.78</v>
      </c>
      <c r="S33" s="5"/>
      <c r="Z33" s="5"/>
    </row>
    <row r="34" spans="1:26" x14ac:dyDescent="0.3">
      <c r="A34">
        <f t="shared" si="4"/>
        <v>180.39850000000001</v>
      </c>
      <c r="B34">
        <f t="shared" si="3"/>
        <v>30</v>
      </c>
      <c r="C34">
        <f t="shared" si="0"/>
        <v>150</v>
      </c>
      <c r="D34">
        <v>6249.2</v>
      </c>
      <c r="E34">
        <f t="shared" si="1"/>
        <v>1.0255096494685109E-2</v>
      </c>
      <c r="F34">
        <f t="shared" si="2"/>
        <v>3.0765289484055325E-2</v>
      </c>
      <c r="K34">
        <v>2</v>
      </c>
      <c r="L34">
        <v>3.726</v>
      </c>
      <c r="M34">
        <v>7700.1</v>
      </c>
      <c r="N34">
        <v>4604</v>
      </c>
      <c r="O34">
        <v>2.7900000000000001E-2</v>
      </c>
      <c r="P34" s="5">
        <v>4.0650000000000004</v>
      </c>
      <c r="Q34">
        <v>3.3370000000000002</v>
      </c>
      <c r="Z34" s="5"/>
    </row>
    <row r="35" spans="1:26" x14ac:dyDescent="0.3">
      <c r="A35">
        <f t="shared" si="4"/>
        <v>185.99299999999999</v>
      </c>
      <c r="B35">
        <f t="shared" si="3"/>
        <v>31</v>
      </c>
      <c r="C35">
        <f t="shared" si="0"/>
        <v>155</v>
      </c>
      <c r="D35">
        <v>4437.7</v>
      </c>
      <c r="E35">
        <f t="shared" si="1"/>
        <v>7.2823788188030644E-3</v>
      </c>
      <c r="F35">
        <f t="shared" si="2"/>
        <v>2.1847136456409191E-2</v>
      </c>
      <c r="K35">
        <v>3</v>
      </c>
      <c r="L35">
        <v>6.726</v>
      </c>
      <c r="M35">
        <v>5375.4</v>
      </c>
      <c r="N35">
        <v>4424.8</v>
      </c>
      <c r="O35">
        <v>2.0199999999999999E-2</v>
      </c>
      <c r="P35">
        <v>2.8380000000000001</v>
      </c>
      <c r="Q35">
        <v>0</v>
      </c>
      <c r="X35" s="5"/>
    </row>
    <row r="36" spans="1:26" x14ac:dyDescent="0.3">
      <c r="A36">
        <f t="shared" si="4"/>
        <v>191.58750000000001</v>
      </c>
      <c r="B36">
        <f t="shared" si="3"/>
        <v>32</v>
      </c>
      <c r="C36">
        <f t="shared" si="0"/>
        <v>160</v>
      </c>
      <c r="D36">
        <v>3109</v>
      </c>
      <c r="E36">
        <f t="shared" si="1"/>
        <v>5.1019482496921231E-3</v>
      </c>
      <c r="F36">
        <f t="shared" si="2"/>
        <v>1.5305844749076369E-2</v>
      </c>
      <c r="K36">
        <v>4</v>
      </c>
      <c r="L36">
        <v>9.7249999999999996</v>
      </c>
      <c r="M36">
        <v>666.2</v>
      </c>
      <c r="N36">
        <v>171.5</v>
      </c>
      <c r="O36">
        <v>6.4699999999999994E-2</v>
      </c>
      <c r="P36">
        <v>0.35199999999999998</v>
      </c>
      <c r="Q36">
        <v>1.631</v>
      </c>
      <c r="R36" s="5"/>
      <c r="X36" s="5"/>
    </row>
    <row r="37" spans="1:26" x14ac:dyDescent="0.3">
      <c r="A37">
        <f t="shared" si="4"/>
        <v>197.18200000000002</v>
      </c>
      <c r="B37">
        <f t="shared" si="3"/>
        <v>33</v>
      </c>
      <c r="C37">
        <f t="shared" si="0"/>
        <v>165</v>
      </c>
      <c r="D37">
        <v>2105.3000000000002</v>
      </c>
      <c r="E37">
        <f t="shared" si="1"/>
        <v>3.4548509649652073E-3</v>
      </c>
      <c r="F37">
        <f t="shared" si="2"/>
        <v>1.0364552894895622E-2</v>
      </c>
      <c r="K37">
        <v>5</v>
      </c>
      <c r="L37">
        <v>12.725</v>
      </c>
      <c r="M37">
        <v>661.5</v>
      </c>
      <c r="N37">
        <v>173.2</v>
      </c>
      <c r="O37">
        <v>6.3600000000000004E-2</v>
      </c>
      <c r="P37" s="5">
        <v>0.34899999999999998</v>
      </c>
      <c r="Q37">
        <v>1.65</v>
      </c>
      <c r="R37" s="5"/>
    </row>
    <row r="38" spans="1:26" x14ac:dyDescent="0.3">
      <c r="A38">
        <f t="shared" si="4"/>
        <v>202.7765</v>
      </c>
      <c r="B38">
        <f t="shared" si="3"/>
        <v>34</v>
      </c>
      <c r="C38">
        <f t="shared" si="0"/>
        <v>170</v>
      </c>
      <c r="D38">
        <v>1418.2</v>
      </c>
      <c r="E38">
        <f t="shared" si="1"/>
        <v>2.3273023505028531E-3</v>
      </c>
      <c r="F38">
        <f t="shared" si="2"/>
        <v>6.9819070515085594E-3</v>
      </c>
      <c r="K38">
        <v>6</v>
      </c>
      <c r="L38">
        <v>15.725</v>
      </c>
      <c r="M38">
        <v>685.9</v>
      </c>
      <c r="N38">
        <v>176.4</v>
      </c>
      <c r="O38">
        <v>6.4799999999999996E-2</v>
      </c>
      <c r="P38">
        <v>0.36199999999999999</v>
      </c>
      <c r="Q38">
        <v>1.657</v>
      </c>
    </row>
    <row r="39" spans="1:26" x14ac:dyDescent="0.3">
      <c r="A39">
        <f t="shared" si="4"/>
        <v>208.37099999999998</v>
      </c>
      <c r="B39">
        <f t="shared" si="3"/>
        <v>35</v>
      </c>
      <c r="C39">
        <f t="shared" si="0"/>
        <v>175</v>
      </c>
      <c r="D39">
        <v>978.2</v>
      </c>
      <c r="E39">
        <f t="shared" si="1"/>
        <v>1.6052511347214007E-3</v>
      </c>
      <c r="F39">
        <f t="shared" si="2"/>
        <v>4.815753404164202E-3</v>
      </c>
      <c r="K39">
        <v>7</v>
      </c>
      <c r="L39">
        <v>18.725000000000001</v>
      </c>
      <c r="M39">
        <v>699</v>
      </c>
      <c r="N39">
        <v>182.2</v>
      </c>
      <c r="O39">
        <v>6.3899999999999998E-2</v>
      </c>
      <c r="P39">
        <v>0.36899999999999999</v>
      </c>
      <c r="Q39">
        <v>1.6120000000000001</v>
      </c>
      <c r="Z39" s="5"/>
    </row>
    <row r="40" spans="1:26" x14ac:dyDescent="0.3">
      <c r="A40">
        <f t="shared" si="4"/>
        <v>213.96550000000002</v>
      </c>
      <c r="B40">
        <f t="shared" si="3"/>
        <v>36</v>
      </c>
      <c r="C40">
        <f t="shared" si="0"/>
        <v>180</v>
      </c>
      <c r="D40">
        <v>677.9</v>
      </c>
      <c r="E40">
        <f t="shared" si="1"/>
        <v>1.1124511799505594E-3</v>
      </c>
      <c r="F40">
        <f t="shared" si="2"/>
        <v>3.3373535398516785E-3</v>
      </c>
      <c r="K40">
        <v>8</v>
      </c>
      <c r="L40">
        <v>21.725999999999999</v>
      </c>
      <c r="M40">
        <v>687.5</v>
      </c>
      <c r="N40">
        <v>182.9</v>
      </c>
      <c r="O40">
        <v>6.2600000000000003E-2</v>
      </c>
      <c r="P40" s="5">
        <v>0.36299999999999999</v>
      </c>
      <c r="Q40">
        <v>1.722</v>
      </c>
      <c r="R40" s="5"/>
    </row>
    <row r="41" spans="1:26" x14ac:dyDescent="0.3">
      <c r="A41">
        <f t="shared" si="4"/>
        <v>219.56</v>
      </c>
      <c r="B41">
        <f t="shared" si="3"/>
        <v>37</v>
      </c>
      <c r="C41">
        <f t="shared" si="0"/>
        <v>185</v>
      </c>
      <c r="D41">
        <v>424.3</v>
      </c>
      <c r="E41">
        <f t="shared" si="1"/>
        <v>6.9628711558197744E-4</v>
      </c>
      <c r="F41">
        <f t="shared" si="2"/>
        <v>2.0888613467459323E-3</v>
      </c>
      <c r="K41">
        <v>9</v>
      </c>
      <c r="L41">
        <v>24.725000000000001</v>
      </c>
      <c r="M41">
        <v>915.6</v>
      </c>
      <c r="N41">
        <v>232.2</v>
      </c>
      <c r="O41">
        <v>6.5699999999999995E-2</v>
      </c>
      <c r="P41">
        <v>0.48299999999999998</v>
      </c>
      <c r="Q41">
        <v>1.5049999999999999</v>
      </c>
    </row>
    <row r="42" spans="1:26" x14ac:dyDescent="0.3">
      <c r="A42">
        <f t="shared" si="4"/>
        <v>225.15450000000001</v>
      </c>
      <c r="B42">
        <f t="shared" si="3"/>
        <v>38</v>
      </c>
      <c r="C42">
        <f t="shared" si="0"/>
        <v>190</v>
      </c>
      <c r="D42">
        <v>308</v>
      </c>
      <c r="E42">
        <f t="shared" si="1"/>
        <v>5.0543585104701632E-4</v>
      </c>
      <c r="F42">
        <f t="shared" si="2"/>
        <v>1.516307553141049E-3</v>
      </c>
      <c r="K42">
        <v>10</v>
      </c>
      <c r="L42">
        <v>27.725999999999999</v>
      </c>
      <c r="M42">
        <v>1568.5</v>
      </c>
      <c r="N42">
        <v>402.5</v>
      </c>
      <c r="O42">
        <v>6.4899999999999999E-2</v>
      </c>
      <c r="P42">
        <v>0.82799999999999996</v>
      </c>
      <c r="Q42">
        <v>1.5669999999999999</v>
      </c>
    </row>
    <row r="43" spans="1:26" x14ac:dyDescent="0.3">
      <c r="A43">
        <f t="shared" si="4"/>
        <v>230.74900000000002</v>
      </c>
      <c r="B43">
        <f t="shared" si="3"/>
        <v>39</v>
      </c>
      <c r="C43">
        <f t="shared" si="0"/>
        <v>195</v>
      </c>
      <c r="D43">
        <v>194.3</v>
      </c>
      <c r="E43">
        <f t="shared" si="1"/>
        <v>3.1885125278712759E-4</v>
      </c>
      <c r="F43">
        <f t="shared" si="2"/>
        <v>9.5655375836138277E-4</v>
      </c>
      <c r="K43">
        <v>11</v>
      </c>
      <c r="L43">
        <v>30.725000000000001</v>
      </c>
      <c r="M43">
        <v>2715.8</v>
      </c>
      <c r="N43">
        <v>676.1</v>
      </c>
      <c r="O43">
        <v>6.6900000000000001E-2</v>
      </c>
      <c r="P43">
        <v>1.4339999999999999</v>
      </c>
      <c r="Q43">
        <v>1.4419999999999999</v>
      </c>
      <c r="X43" s="5"/>
    </row>
    <row r="44" spans="1:26" x14ac:dyDescent="0.3">
      <c r="A44">
        <f t="shared" si="4"/>
        <v>236.34350000000001</v>
      </c>
      <c r="B44">
        <f t="shared" si="3"/>
        <v>40</v>
      </c>
      <c r="C44">
        <f t="shared" si="0"/>
        <v>200</v>
      </c>
      <c r="D44">
        <f>D43/2+D45/2</f>
        <v>109.95</v>
      </c>
      <c r="E44">
        <f t="shared" si="1"/>
        <v>1.8043075267084238E-4</v>
      </c>
      <c r="F44">
        <f t="shared" si="2"/>
        <v>5.4129225801252711E-4</v>
      </c>
      <c r="K44">
        <v>12</v>
      </c>
      <c r="L44">
        <v>33.725000000000001</v>
      </c>
      <c r="M44">
        <v>4577.2</v>
      </c>
      <c r="N44">
        <v>1095.5</v>
      </c>
      <c r="O44">
        <v>6.9599999999999995E-2</v>
      </c>
      <c r="P44">
        <v>2.4169999999999998</v>
      </c>
      <c r="Q44">
        <v>1.327</v>
      </c>
      <c r="X44" s="5"/>
    </row>
    <row r="45" spans="1:26" x14ac:dyDescent="0.3">
      <c r="A45">
        <f t="shared" si="4"/>
        <v>241.93799999999999</v>
      </c>
      <c r="B45">
        <f t="shared" si="3"/>
        <v>41</v>
      </c>
      <c r="C45">
        <f t="shared" si="0"/>
        <v>205</v>
      </c>
      <c r="D45">
        <v>25.6</v>
      </c>
      <c r="E45">
        <f t="shared" si="1"/>
        <v>4.2010252554557209E-5</v>
      </c>
      <c r="F45">
        <f t="shared" si="2"/>
        <v>1.2603075766367161E-4</v>
      </c>
      <c r="I45" s="9"/>
      <c r="K45">
        <v>13</v>
      </c>
      <c r="L45">
        <v>36.725000000000001</v>
      </c>
      <c r="M45">
        <v>7551</v>
      </c>
      <c r="N45">
        <v>1734.7</v>
      </c>
      <c r="O45">
        <v>7.2499999999999995E-2</v>
      </c>
      <c r="P45">
        <v>3.9870000000000001</v>
      </c>
      <c r="Q45">
        <v>1.1839999999999999</v>
      </c>
    </row>
    <row r="46" spans="1:26" x14ac:dyDescent="0.3">
      <c r="A46">
        <f t="shared" si="4"/>
        <v>247.53250000000003</v>
      </c>
      <c r="B46">
        <f t="shared" si="3"/>
        <v>42</v>
      </c>
      <c r="C46">
        <f t="shared" si="0"/>
        <v>210</v>
      </c>
      <c r="D46">
        <v>19.399999999999999</v>
      </c>
      <c r="E46">
        <f t="shared" si="1"/>
        <v>3.1835894514000377E-5</v>
      </c>
      <c r="F46">
        <f t="shared" si="2"/>
        <v>9.5507683542001123E-5</v>
      </c>
      <c r="K46">
        <v>14</v>
      </c>
      <c r="L46">
        <v>39.725000000000001</v>
      </c>
      <c r="M46">
        <v>11591.5</v>
      </c>
      <c r="N46">
        <v>2583.6</v>
      </c>
      <c r="O46">
        <v>7.4800000000000005E-2</v>
      </c>
      <c r="P46">
        <v>6.12</v>
      </c>
      <c r="Q46">
        <v>1.0680000000000001</v>
      </c>
      <c r="U46" s="5"/>
      <c r="Z46" s="5"/>
    </row>
    <row r="47" spans="1:26" x14ac:dyDescent="0.3">
      <c r="A47">
        <f t="shared" si="4"/>
        <v>253.12699999999998</v>
      </c>
      <c r="B47">
        <f t="shared" si="3"/>
        <v>43</v>
      </c>
      <c r="C47">
        <f t="shared" si="0"/>
        <v>215</v>
      </c>
      <c r="D47">
        <v>31.7</v>
      </c>
      <c r="E47">
        <f t="shared" si="1"/>
        <v>5.2020508046072788E-5</v>
      </c>
      <c r="F47">
        <f t="shared" si="2"/>
        <v>1.5606152413821838E-4</v>
      </c>
      <c r="K47">
        <v>15</v>
      </c>
      <c r="L47">
        <v>42.725000000000001</v>
      </c>
      <c r="M47">
        <v>16070.8</v>
      </c>
      <c r="N47">
        <v>3543.4</v>
      </c>
      <c r="O47">
        <v>7.5600000000000001E-2</v>
      </c>
      <c r="P47">
        <v>8.4849999999999994</v>
      </c>
      <c r="Q47">
        <v>1</v>
      </c>
    </row>
    <row r="48" spans="1:26" x14ac:dyDescent="0.3">
      <c r="A48">
        <f t="shared" si="4"/>
        <v>258.72149999999999</v>
      </c>
      <c r="B48">
        <f t="shared" si="3"/>
        <v>44</v>
      </c>
      <c r="C48">
        <f t="shared" si="0"/>
        <v>220</v>
      </c>
      <c r="D48">
        <v>26.5</v>
      </c>
      <c r="E48">
        <f t="shared" si="1"/>
        <v>4.3487175495928349E-5</v>
      </c>
      <c r="F48">
        <f t="shared" si="2"/>
        <v>1.3046152648778505E-4</v>
      </c>
      <c r="K48">
        <v>16</v>
      </c>
      <c r="L48">
        <v>45.725000000000001</v>
      </c>
      <c r="M48">
        <v>20091</v>
      </c>
      <c r="N48">
        <v>4381.7</v>
      </c>
      <c r="O48">
        <v>7.6399999999999996E-2</v>
      </c>
      <c r="P48">
        <v>10.606999999999999</v>
      </c>
      <c r="Q48">
        <v>0.95299999999999996</v>
      </c>
    </row>
    <row r="49" spans="1:18" x14ac:dyDescent="0.3">
      <c r="A49">
        <f t="shared" si="4"/>
        <v>264.31600000000003</v>
      </c>
      <c r="B49">
        <f t="shared" si="3"/>
        <v>45</v>
      </c>
      <c r="C49">
        <f t="shared" si="0"/>
        <v>225</v>
      </c>
      <c r="D49">
        <v>2.7</v>
      </c>
      <c r="E49">
        <f t="shared" si="1"/>
        <v>4.4307688241134554E-6</v>
      </c>
      <c r="F49">
        <f t="shared" si="2"/>
        <v>1.3292306472340365E-5</v>
      </c>
      <c r="K49">
        <v>17</v>
      </c>
      <c r="L49">
        <v>48.725000000000001</v>
      </c>
      <c r="M49">
        <v>23385.200000000001</v>
      </c>
      <c r="N49">
        <v>5087.8999999999996</v>
      </c>
      <c r="O49">
        <v>7.6600000000000001E-2</v>
      </c>
      <c r="P49">
        <v>12.346</v>
      </c>
      <c r="Q49">
        <v>0.92</v>
      </c>
      <c r="R49" s="5"/>
    </row>
    <row r="50" spans="1:18" x14ac:dyDescent="0.3">
      <c r="A50">
        <f t="shared" si="4"/>
        <v>269.91049999999996</v>
      </c>
      <c r="B50">
        <f t="shared" si="3"/>
        <v>46</v>
      </c>
      <c r="C50">
        <f t="shared" si="0"/>
        <v>230</v>
      </c>
      <c r="D50">
        <v>63.6</v>
      </c>
      <c r="E50">
        <f t="shared" si="1"/>
        <v>1.0436922119022806E-4</v>
      </c>
      <c r="F50">
        <f t="shared" si="2"/>
        <v>3.1310766357068415E-4</v>
      </c>
      <c r="K50">
        <v>18</v>
      </c>
      <c r="L50">
        <v>51.725000000000001</v>
      </c>
      <c r="M50">
        <v>25842.7</v>
      </c>
      <c r="N50">
        <v>5623.8</v>
      </c>
      <c r="O50">
        <v>7.6600000000000001E-2</v>
      </c>
      <c r="P50">
        <v>13.644</v>
      </c>
      <c r="Q50">
        <v>0.89300000000000002</v>
      </c>
    </row>
    <row r="51" spans="1:18" x14ac:dyDescent="0.3">
      <c r="A51">
        <f t="shared" si="4"/>
        <v>275.505</v>
      </c>
      <c r="B51">
        <f t="shared" si="3"/>
        <v>47</v>
      </c>
      <c r="C51">
        <f t="shared" si="0"/>
        <v>235</v>
      </c>
      <c r="D51">
        <v>29.3</v>
      </c>
      <c r="E51">
        <f t="shared" si="1"/>
        <v>4.8082046869083042E-5</v>
      </c>
      <c r="F51">
        <f t="shared" si="2"/>
        <v>1.4424614060724913E-4</v>
      </c>
      <c r="K51">
        <v>19</v>
      </c>
      <c r="L51">
        <v>54.725000000000001</v>
      </c>
      <c r="M51">
        <v>28289.200000000001</v>
      </c>
      <c r="N51">
        <v>6071</v>
      </c>
      <c r="O51">
        <v>7.7700000000000005E-2</v>
      </c>
      <c r="P51" s="5">
        <v>14.936</v>
      </c>
      <c r="Q51">
        <v>0.86299999999999999</v>
      </c>
      <c r="R51" s="5"/>
    </row>
    <row r="52" spans="1:18" x14ac:dyDescent="0.3">
      <c r="A52">
        <f t="shared" si="4"/>
        <v>281.09950000000003</v>
      </c>
      <c r="B52">
        <f t="shared" si="3"/>
        <v>48</v>
      </c>
      <c r="C52">
        <f t="shared" si="0"/>
        <v>240</v>
      </c>
      <c r="D52">
        <v>7.8</v>
      </c>
      <c r="E52">
        <f t="shared" si="1"/>
        <v>1.2799998825216645E-5</v>
      </c>
      <c r="F52">
        <f t="shared" si="2"/>
        <v>3.8399996475649936E-5</v>
      </c>
      <c r="K52">
        <v>20</v>
      </c>
      <c r="L52">
        <v>57.725000000000001</v>
      </c>
      <c r="M52">
        <v>29785.8</v>
      </c>
      <c r="N52">
        <v>6334.7</v>
      </c>
      <c r="O52">
        <v>7.8399999999999997E-2</v>
      </c>
      <c r="P52">
        <v>15.726000000000001</v>
      </c>
      <c r="Q52">
        <v>0.84099999999999997</v>
      </c>
      <c r="R52" s="5"/>
    </row>
    <row r="53" spans="1:18" x14ac:dyDescent="0.3">
      <c r="A53">
        <f t="shared" si="4"/>
        <v>286.69399999999996</v>
      </c>
      <c r="B53">
        <f t="shared" si="3"/>
        <v>49</v>
      </c>
      <c r="C53">
        <f t="shared" si="0"/>
        <v>245</v>
      </c>
      <c r="D53">
        <v>18.2</v>
      </c>
      <c r="E53">
        <f t="shared" si="1"/>
        <v>2.986666392550551E-5</v>
      </c>
      <c r="F53">
        <f t="shared" si="2"/>
        <v>8.9599991776516538E-5</v>
      </c>
      <c r="K53" t="s">
        <v>8</v>
      </c>
      <c r="L53" t="s">
        <v>9</v>
      </c>
      <c r="M53" t="s">
        <v>10</v>
      </c>
      <c r="N53" t="s">
        <v>11</v>
      </c>
      <c r="O53" t="s">
        <v>12</v>
      </c>
      <c r="P53" s="5" t="s">
        <v>13</v>
      </c>
      <c r="Q53" t="s">
        <v>14</v>
      </c>
      <c r="R53" s="5"/>
    </row>
    <row r="54" spans="1:18" x14ac:dyDescent="0.3">
      <c r="A54">
        <f t="shared" si="4"/>
        <v>292.2885</v>
      </c>
      <c r="B54">
        <f t="shared" si="3"/>
        <v>50</v>
      </c>
      <c r="C54">
        <f t="shared" si="0"/>
        <v>250</v>
      </c>
      <c r="D54">
        <v>70.5</v>
      </c>
      <c r="E54">
        <f t="shared" si="1"/>
        <v>1.1569229707407354E-4</v>
      </c>
      <c r="F54">
        <f t="shared" si="2"/>
        <v>3.4707689122222062E-4</v>
      </c>
      <c r="G54" s="5"/>
      <c r="K54">
        <v>1</v>
      </c>
      <c r="L54">
        <v>0.72499999999999998</v>
      </c>
      <c r="M54">
        <v>29952.400000000001</v>
      </c>
      <c r="N54">
        <v>6405.7</v>
      </c>
      <c r="O54">
        <v>7.7899999999999997E-2</v>
      </c>
      <c r="P54" s="5">
        <v>12.834</v>
      </c>
      <c r="Q54">
        <v>1.4390000000000001</v>
      </c>
    </row>
    <row r="55" spans="1:18" x14ac:dyDescent="0.3">
      <c r="A55">
        <f t="shared" si="4"/>
        <v>297.88299999999998</v>
      </c>
      <c r="B55">
        <f t="shared" si="3"/>
        <v>51</v>
      </c>
      <c r="C55">
        <f t="shared" si="0"/>
        <v>255</v>
      </c>
      <c r="D55">
        <v>31.5</v>
      </c>
      <c r="E55">
        <f t="shared" si="1"/>
        <v>5.1692302947990308E-5</v>
      </c>
      <c r="F55">
        <f t="shared" si="2"/>
        <v>1.5507690884397092E-4</v>
      </c>
      <c r="K55">
        <v>2</v>
      </c>
      <c r="L55">
        <v>3.7250000000000001</v>
      </c>
      <c r="M55">
        <v>29814.2</v>
      </c>
      <c r="N55">
        <v>6335.3</v>
      </c>
      <c r="O55">
        <v>7.8399999999999997E-2</v>
      </c>
      <c r="P55" s="5">
        <v>12.773999999999999</v>
      </c>
      <c r="Q55">
        <v>0.83599999999999997</v>
      </c>
      <c r="R55" s="5"/>
    </row>
    <row r="56" spans="1:18" x14ac:dyDescent="0.3">
      <c r="A56">
        <f t="shared" si="4"/>
        <v>303.47750000000002</v>
      </c>
      <c r="B56">
        <f t="shared" si="3"/>
        <v>52</v>
      </c>
      <c r="C56">
        <f t="shared" si="0"/>
        <v>260</v>
      </c>
      <c r="D56">
        <v>44.6</v>
      </c>
      <c r="E56">
        <f t="shared" si="1"/>
        <v>7.3189736872392646E-5</v>
      </c>
      <c r="F56">
        <f t="shared" si="2"/>
        <v>2.1956921061717794E-4</v>
      </c>
      <c r="K56">
        <v>3</v>
      </c>
      <c r="L56">
        <v>6.7249999999999996</v>
      </c>
      <c r="M56">
        <v>28648.9</v>
      </c>
      <c r="N56">
        <v>6101.4</v>
      </c>
      <c r="O56">
        <v>7.8299999999999995E-2</v>
      </c>
      <c r="P56" s="5">
        <v>12.275</v>
      </c>
      <c r="Q56">
        <v>0.85799999999999998</v>
      </c>
    </row>
    <row r="57" spans="1:18" x14ac:dyDescent="0.3">
      <c r="A57">
        <f t="shared" si="4"/>
        <v>309.072</v>
      </c>
      <c r="B57">
        <f t="shared" si="3"/>
        <v>53</v>
      </c>
      <c r="C57">
        <f t="shared" si="0"/>
        <v>265</v>
      </c>
      <c r="D57">
        <v>32.799999999999997</v>
      </c>
      <c r="E57">
        <f t="shared" si="1"/>
        <v>5.3825636085526415E-5</v>
      </c>
      <c r="F57">
        <f t="shared" si="2"/>
        <v>1.6147690825657924E-4</v>
      </c>
      <c r="K57">
        <v>4</v>
      </c>
      <c r="L57">
        <v>9.7249999999999996</v>
      </c>
      <c r="M57">
        <v>26452.6</v>
      </c>
      <c r="N57">
        <v>5694.2</v>
      </c>
      <c r="O57">
        <v>7.7399999999999997E-2</v>
      </c>
      <c r="P57" s="5">
        <v>11.334</v>
      </c>
      <c r="Q57">
        <v>0.88400000000000001</v>
      </c>
    </row>
    <row r="58" spans="1:18" x14ac:dyDescent="0.3">
      <c r="A58">
        <f t="shared" si="4"/>
        <v>314.66649999999998</v>
      </c>
      <c r="B58">
        <f t="shared" si="3"/>
        <v>54</v>
      </c>
      <c r="C58">
        <f t="shared" si="0"/>
        <v>270</v>
      </c>
      <c r="D58">
        <v>77.5</v>
      </c>
      <c r="E58">
        <f t="shared" si="1"/>
        <v>1.271794755069603E-4</v>
      </c>
      <c r="F58">
        <f t="shared" si="2"/>
        <v>3.815384265208809E-4</v>
      </c>
      <c r="K58">
        <v>5</v>
      </c>
      <c r="L58">
        <v>12.725</v>
      </c>
      <c r="M58">
        <v>23864.3</v>
      </c>
      <c r="N58">
        <v>5173.8</v>
      </c>
      <c r="O58">
        <v>7.6899999999999996E-2</v>
      </c>
      <c r="P58" s="5">
        <v>10.225</v>
      </c>
      <c r="Q58">
        <v>0.93100000000000005</v>
      </c>
    </row>
    <row r="59" spans="1:18" x14ac:dyDescent="0.3">
      <c r="A59">
        <f t="shared" si="4"/>
        <v>320.26100000000002</v>
      </c>
      <c r="B59">
        <f t="shared" si="3"/>
        <v>55</v>
      </c>
      <c r="C59">
        <f t="shared" si="0"/>
        <v>275</v>
      </c>
      <c r="D59">
        <v>94.1</v>
      </c>
      <c r="E59">
        <f t="shared" si="1"/>
        <v>1.5442049864780596E-4</v>
      </c>
      <c r="F59">
        <f t="shared" si="2"/>
        <v>4.6326149594341792E-4</v>
      </c>
      <c r="K59">
        <v>6</v>
      </c>
      <c r="L59">
        <v>15.725</v>
      </c>
      <c r="M59">
        <v>21140.1</v>
      </c>
      <c r="N59">
        <v>4592.5</v>
      </c>
      <c r="O59">
        <v>7.6700000000000004E-2</v>
      </c>
      <c r="P59" s="5">
        <v>9.0579999999999998</v>
      </c>
      <c r="Q59">
        <v>0.95099999999999996</v>
      </c>
      <c r="R59" s="5"/>
    </row>
    <row r="60" spans="1:18" x14ac:dyDescent="0.3">
      <c r="A60">
        <f t="shared" si="4"/>
        <v>325.85550000000001</v>
      </c>
      <c r="B60">
        <f t="shared" si="3"/>
        <v>56</v>
      </c>
      <c r="C60">
        <f t="shared" si="0"/>
        <v>280</v>
      </c>
      <c r="D60">
        <v>116.4</v>
      </c>
      <c r="E60">
        <f t="shared" si="1"/>
        <v>1.9101536708400233E-4</v>
      </c>
      <c r="F60">
        <f t="shared" si="2"/>
        <v>5.7304610125200701E-4</v>
      </c>
      <c r="K60">
        <v>7</v>
      </c>
      <c r="L60">
        <v>18.725000000000001</v>
      </c>
      <c r="M60">
        <v>18172.400000000001</v>
      </c>
      <c r="N60">
        <v>3966.4</v>
      </c>
      <c r="O60" s="5">
        <v>7.6399999999999996E-2</v>
      </c>
      <c r="P60" s="5">
        <v>7.7859999999999996</v>
      </c>
      <c r="Q60">
        <v>0.998</v>
      </c>
      <c r="R60" s="5"/>
    </row>
    <row r="61" spans="1:18" x14ac:dyDescent="0.3">
      <c r="A61">
        <f t="shared" si="4"/>
        <v>331.45</v>
      </c>
      <c r="B61">
        <f t="shared" si="3"/>
        <v>57</v>
      </c>
      <c r="C61">
        <f t="shared" si="0"/>
        <v>285</v>
      </c>
      <c r="D61">
        <v>129.9</v>
      </c>
      <c r="E61">
        <f t="shared" si="1"/>
        <v>2.131692112045696E-4</v>
      </c>
      <c r="F61">
        <f t="shared" si="2"/>
        <v>6.395076336137088E-4</v>
      </c>
      <c r="K61">
        <v>8</v>
      </c>
      <c r="L61">
        <v>21.725000000000001</v>
      </c>
      <c r="M61">
        <v>14935.4</v>
      </c>
      <c r="N61">
        <v>3307.7</v>
      </c>
      <c r="O61">
        <v>7.5300000000000006E-2</v>
      </c>
      <c r="P61" s="5">
        <v>6.399</v>
      </c>
      <c r="Q61" s="5">
        <v>1.036</v>
      </c>
      <c r="R61" s="5"/>
    </row>
    <row r="62" spans="1:18" x14ac:dyDescent="0.3">
      <c r="A62">
        <f t="shared" si="4"/>
        <v>337.04450000000003</v>
      </c>
      <c r="B62">
        <f t="shared" si="3"/>
        <v>58</v>
      </c>
      <c r="C62">
        <f t="shared" si="0"/>
        <v>290</v>
      </c>
      <c r="D62">
        <v>170.1</v>
      </c>
      <c r="E62">
        <f t="shared" si="1"/>
        <v>2.7913843591914758E-4</v>
      </c>
      <c r="F62">
        <f t="shared" si="2"/>
        <v>8.3741530775744278E-4</v>
      </c>
      <c r="K62">
        <v>9</v>
      </c>
      <c r="L62">
        <v>24.725000000000001</v>
      </c>
      <c r="M62">
        <v>11726.8</v>
      </c>
      <c r="N62">
        <v>2636</v>
      </c>
      <c r="O62">
        <v>7.4099999999999999E-2</v>
      </c>
      <c r="P62" s="5">
        <v>5.0250000000000004</v>
      </c>
      <c r="Q62">
        <v>1.087</v>
      </c>
      <c r="R62" s="5"/>
    </row>
    <row r="63" spans="1:18" x14ac:dyDescent="0.3">
      <c r="A63">
        <f t="shared" si="4"/>
        <v>342.63900000000001</v>
      </c>
      <c r="B63">
        <f t="shared" si="3"/>
        <v>59</v>
      </c>
      <c r="C63">
        <f t="shared" si="0"/>
        <v>295</v>
      </c>
      <c r="D63">
        <v>184</v>
      </c>
      <c r="E63">
        <f t="shared" si="1"/>
        <v>3.0194869023587992E-4</v>
      </c>
      <c r="F63">
        <f t="shared" si="2"/>
        <v>9.0584607070763969E-4</v>
      </c>
      <c r="K63">
        <v>10</v>
      </c>
      <c r="L63">
        <v>27.725000000000001</v>
      </c>
      <c r="M63">
        <v>8780.2999999999993</v>
      </c>
      <c r="N63">
        <v>2002.5</v>
      </c>
      <c r="O63">
        <v>7.3099999999999998E-2</v>
      </c>
      <c r="P63" s="5">
        <v>3.762</v>
      </c>
      <c r="Q63" s="5">
        <v>1.135</v>
      </c>
      <c r="R63" s="5"/>
    </row>
    <row r="64" spans="1:18" x14ac:dyDescent="0.3">
      <c r="K64">
        <v>11</v>
      </c>
      <c r="L64">
        <v>30.725000000000001</v>
      </c>
      <c r="M64">
        <v>6249.2</v>
      </c>
      <c r="N64">
        <v>1450.3</v>
      </c>
      <c r="O64">
        <v>7.1800000000000003E-2</v>
      </c>
      <c r="P64" s="5">
        <v>2.6779999999999999</v>
      </c>
      <c r="Q64">
        <v>1.1930000000000001</v>
      </c>
      <c r="R64" s="5"/>
    </row>
    <row r="65" spans="11:18" x14ac:dyDescent="0.3">
      <c r="K65">
        <v>12</v>
      </c>
      <c r="L65">
        <v>33.725000000000001</v>
      </c>
      <c r="M65">
        <v>4437.7</v>
      </c>
      <c r="N65">
        <v>1041.7</v>
      </c>
      <c r="O65">
        <v>7.0999999999999994E-2</v>
      </c>
      <c r="P65" s="5">
        <v>1.901</v>
      </c>
      <c r="Q65">
        <v>1.288</v>
      </c>
    </row>
    <row r="66" spans="11:18" x14ac:dyDescent="0.3">
      <c r="K66">
        <v>13</v>
      </c>
      <c r="L66">
        <v>36.725000000000001</v>
      </c>
      <c r="M66">
        <v>3109</v>
      </c>
      <c r="N66">
        <v>767.5</v>
      </c>
      <c r="O66">
        <v>6.7500000000000004E-2</v>
      </c>
      <c r="P66" s="5">
        <v>1.3320000000000001</v>
      </c>
      <c r="Q66">
        <v>1.36</v>
      </c>
      <c r="R66" s="5"/>
    </row>
    <row r="67" spans="11:18" x14ac:dyDescent="0.3">
      <c r="K67">
        <v>14</v>
      </c>
      <c r="L67">
        <v>39.725000000000001</v>
      </c>
      <c r="M67">
        <v>2105.3000000000002</v>
      </c>
      <c r="N67">
        <v>518.70000000000005</v>
      </c>
      <c r="O67">
        <v>6.7699999999999996E-2</v>
      </c>
      <c r="P67" s="5">
        <v>0.90200000000000002</v>
      </c>
      <c r="Q67">
        <v>1.381</v>
      </c>
      <c r="R67" s="5"/>
    </row>
    <row r="68" spans="11:18" x14ac:dyDescent="0.3">
      <c r="K68">
        <v>15</v>
      </c>
      <c r="L68">
        <v>42.725000000000001</v>
      </c>
      <c r="M68">
        <v>1418.2</v>
      </c>
      <c r="N68">
        <v>360.1</v>
      </c>
      <c r="O68">
        <v>6.5600000000000006E-2</v>
      </c>
      <c r="P68" s="5">
        <v>0.60799999999999998</v>
      </c>
      <c r="Q68">
        <v>1.478</v>
      </c>
      <c r="R68" s="5"/>
    </row>
    <row r="69" spans="11:18" x14ac:dyDescent="0.3">
      <c r="K69">
        <v>16</v>
      </c>
      <c r="L69">
        <v>45.725999999999999</v>
      </c>
      <c r="M69">
        <v>978.2</v>
      </c>
      <c r="N69">
        <v>254.6</v>
      </c>
      <c r="O69">
        <v>6.4000000000000001E-2</v>
      </c>
      <c r="P69" s="5">
        <v>0.41899999999999998</v>
      </c>
      <c r="Q69">
        <v>1.629</v>
      </c>
      <c r="R69" s="5"/>
    </row>
    <row r="70" spans="11:18" x14ac:dyDescent="0.3">
      <c r="K70">
        <v>17</v>
      </c>
      <c r="L70">
        <v>48.725999999999999</v>
      </c>
      <c r="M70">
        <v>677.9</v>
      </c>
      <c r="N70">
        <v>177.6</v>
      </c>
      <c r="O70" s="5">
        <v>6.3600000000000004E-2</v>
      </c>
      <c r="P70" s="5">
        <v>0.28999999999999998</v>
      </c>
      <c r="Q70">
        <v>1.7609999999999999</v>
      </c>
    </row>
    <row r="71" spans="11:18" x14ac:dyDescent="0.3">
      <c r="K71">
        <v>18</v>
      </c>
      <c r="L71">
        <v>51.725000000000001</v>
      </c>
      <c r="M71">
        <v>424.3</v>
      </c>
      <c r="N71">
        <v>117.3</v>
      </c>
      <c r="O71" s="5">
        <v>6.0299999999999999E-2</v>
      </c>
      <c r="P71" s="5">
        <v>0.182</v>
      </c>
      <c r="Q71">
        <v>1.974</v>
      </c>
      <c r="R71" s="5"/>
    </row>
    <row r="72" spans="11:18" x14ac:dyDescent="0.3">
      <c r="K72">
        <v>19</v>
      </c>
      <c r="L72">
        <v>54.725000000000001</v>
      </c>
      <c r="M72">
        <v>308</v>
      </c>
      <c r="N72">
        <v>89.3</v>
      </c>
      <c r="O72">
        <v>5.7500000000000002E-2</v>
      </c>
      <c r="P72" s="5">
        <v>0.13200000000000001</v>
      </c>
      <c r="Q72">
        <v>2.181</v>
      </c>
      <c r="R72" s="5"/>
    </row>
    <row r="73" spans="11:18" x14ac:dyDescent="0.3">
      <c r="K73">
        <v>20</v>
      </c>
      <c r="L73">
        <v>57.725000000000001</v>
      </c>
      <c r="M73">
        <v>194.3</v>
      </c>
      <c r="N73">
        <v>52.4</v>
      </c>
      <c r="O73">
        <v>6.1800000000000001E-2</v>
      </c>
      <c r="P73">
        <v>8.3000000000000004E-2</v>
      </c>
      <c r="Q73">
        <v>1.81</v>
      </c>
    </row>
    <row r="74" spans="11:18" x14ac:dyDescent="0.3">
      <c r="K74" t="s">
        <v>8</v>
      </c>
      <c r="L74" t="s">
        <v>9</v>
      </c>
      <c r="M74" t="s">
        <v>10</v>
      </c>
      <c r="N74" t="s">
        <v>11</v>
      </c>
      <c r="O74" t="s">
        <v>12</v>
      </c>
      <c r="P74" s="5" t="s">
        <v>13</v>
      </c>
      <c r="Q74" t="s">
        <v>14</v>
      </c>
      <c r="R74" s="5"/>
    </row>
    <row r="75" spans="11:18" x14ac:dyDescent="0.3">
      <c r="K75">
        <v>1</v>
      </c>
      <c r="L75">
        <v>0.72599999999999998</v>
      </c>
      <c r="M75">
        <v>103</v>
      </c>
      <c r="N75">
        <v>49.1</v>
      </c>
      <c r="O75">
        <v>3.5000000000000003E-2</v>
      </c>
      <c r="P75" s="5">
        <v>8.0530000000000008</v>
      </c>
      <c r="Q75">
        <v>0</v>
      </c>
      <c r="R75" s="5"/>
    </row>
    <row r="76" spans="11:18" x14ac:dyDescent="0.3">
      <c r="K76">
        <v>2</v>
      </c>
      <c r="L76">
        <v>3.7250000000000001</v>
      </c>
      <c r="M76">
        <v>25.6</v>
      </c>
      <c r="N76">
        <v>18.5</v>
      </c>
      <c r="O76" s="5">
        <v>2.3099999999999999E-2</v>
      </c>
      <c r="P76" s="5">
        <v>2.0009999999999999</v>
      </c>
      <c r="Q76">
        <v>0</v>
      </c>
    </row>
    <row r="77" spans="11:18" x14ac:dyDescent="0.3">
      <c r="K77">
        <v>3</v>
      </c>
      <c r="L77">
        <v>6.726</v>
      </c>
      <c r="M77">
        <v>19.399999999999999</v>
      </c>
      <c r="N77">
        <v>14.9</v>
      </c>
      <c r="O77">
        <v>2.1700000000000001E-2</v>
      </c>
      <c r="P77" s="5">
        <v>1.5129999999999999</v>
      </c>
      <c r="Q77">
        <v>0</v>
      </c>
    </row>
    <row r="78" spans="11:18" x14ac:dyDescent="0.3">
      <c r="K78">
        <v>4</v>
      </c>
      <c r="L78">
        <v>9.7260000000000009</v>
      </c>
      <c r="M78">
        <v>31.7</v>
      </c>
      <c r="N78">
        <v>12.1</v>
      </c>
      <c r="O78" s="5">
        <v>4.3799999999999999E-2</v>
      </c>
      <c r="P78" s="5">
        <v>2.476</v>
      </c>
      <c r="Q78">
        <v>6.2460000000000004</v>
      </c>
    </row>
    <row r="79" spans="11:18" x14ac:dyDescent="0.3">
      <c r="K79">
        <v>5</v>
      </c>
      <c r="L79">
        <v>12.726000000000001</v>
      </c>
      <c r="M79">
        <v>26.5</v>
      </c>
      <c r="N79">
        <v>9.3000000000000007</v>
      </c>
      <c r="O79">
        <v>4.7399999999999998E-2</v>
      </c>
      <c r="P79">
        <v>2.0739999999999998</v>
      </c>
      <c r="Q79">
        <v>1.712</v>
      </c>
    </row>
    <row r="80" spans="11:18" x14ac:dyDescent="0.3">
      <c r="K80">
        <v>6</v>
      </c>
      <c r="L80">
        <v>15.726000000000001</v>
      </c>
      <c r="M80">
        <v>2.7</v>
      </c>
      <c r="N80">
        <v>9.8000000000000007</v>
      </c>
      <c r="O80" s="5">
        <v>4.5757000000000003E-3</v>
      </c>
      <c r="P80" s="5">
        <v>0.21</v>
      </c>
      <c r="Q80">
        <v>6.8040000000000003</v>
      </c>
    </row>
    <row r="81" spans="11:17" x14ac:dyDescent="0.3">
      <c r="K81">
        <v>7</v>
      </c>
      <c r="L81">
        <v>18.725999999999999</v>
      </c>
      <c r="M81">
        <v>63.6</v>
      </c>
      <c r="N81">
        <v>17</v>
      </c>
      <c r="O81">
        <v>6.25E-2</v>
      </c>
      <c r="P81">
        <v>4.9740000000000002</v>
      </c>
      <c r="Q81">
        <v>1.0580000000000001</v>
      </c>
    </row>
    <row r="82" spans="11:17" x14ac:dyDescent="0.3">
      <c r="K82">
        <v>8</v>
      </c>
      <c r="L82">
        <v>21.725999999999999</v>
      </c>
      <c r="M82">
        <v>29.3</v>
      </c>
      <c r="N82">
        <v>8.8000000000000007</v>
      </c>
      <c r="O82">
        <v>5.5399999999999998E-2</v>
      </c>
      <c r="P82" s="5">
        <v>2.2930000000000001</v>
      </c>
      <c r="Q82">
        <v>1.17</v>
      </c>
    </row>
    <row r="83" spans="11:17" x14ac:dyDescent="0.3">
      <c r="K83">
        <v>9</v>
      </c>
      <c r="L83">
        <v>24.725999999999999</v>
      </c>
      <c r="M83">
        <v>7.8</v>
      </c>
      <c r="N83">
        <v>10.9</v>
      </c>
      <c r="O83">
        <v>1.2E-2</v>
      </c>
      <c r="P83" s="5">
        <v>0.61299999999999999</v>
      </c>
      <c r="Q83">
        <v>0</v>
      </c>
    </row>
    <row r="84" spans="11:17" x14ac:dyDescent="0.3">
      <c r="K84">
        <v>10</v>
      </c>
      <c r="L84">
        <v>27.725000000000001</v>
      </c>
      <c r="M84">
        <v>18.2</v>
      </c>
      <c r="N84">
        <v>11.3</v>
      </c>
      <c r="O84">
        <v>2.6800000000000001E-2</v>
      </c>
      <c r="P84" s="5">
        <v>1.423</v>
      </c>
      <c r="Q84">
        <v>8.9580000000000002</v>
      </c>
    </row>
    <row r="85" spans="11:17" x14ac:dyDescent="0.3">
      <c r="K85">
        <v>11</v>
      </c>
      <c r="L85">
        <v>30.725000000000001</v>
      </c>
      <c r="M85">
        <v>70.5</v>
      </c>
      <c r="N85">
        <v>16.8</v>
      </c>
      <c r="O85">
        <v>6.9900000000000004E-2</v>
      </c>
      <c r="P85" s="5">
        <v>5.5069999999999997</v>
      </c>
      <c r="Q85">
        <v>1.5129999999999999</v>
      </c>
    </row>
    <row r="86" spans="11:17" x14ac:dyDescent="0.3">
      <c r="K86">
        <v>12</v>
      </c>
      <c r="L86">
        <v>33.725000000000001</v>
      </c>
      <c r="M86">
        <v>31.5</v>
      </c>
      <c r="N86">
        <v>12.1</v>
      </c>
      <c r="O86">
        <v>4.3499999999999997E-2</v>
      </c>
      <c r="P86">
        <v>2.4630000000000001</v>
      </c>
      <c r="Q86">
        <v>0</v>
      </c>
    </row>
    <row r="87" spans="11:17" x14ac:dyDescent="0.3">
      <c r="K87">
        <v>13</v>
      </c>
      <c r="L87">
        <v>36.725000000000001</v>
      </c>
      <c r="M87">
        <v>44.6</v>
      </c>
      <c r="N87">
        <v>15.4</v>
      </c>
      <c r="O87">
        <v>4.8300000000000003E-2</v>
      </c>
      <c r="P87" s="5">
        <v>3.4870000000000001</v>
      </c>
      <c r="Q87">
        <v>7.0869999999999997</v>
      </c>
    </row>
    <row r="88" spans="11:17" x14ac:dyDescent="0.3">
      <c r="K88">
        <v>14</v>
      </c>
      <c r="L88">
        <v>39.725999999999999</v>
      </c>
      <c r="M88">
        <v>32.799999999999997</v>
      </c>
      <c r="N88">
        <v>17.899999999999999</v>
      </c>
      <c r="O88">
        <v>3.0499999999999999E-2</v>
      </c>
      <c r="P88" s="5">
        <v>2.5680000000000001</v>
      </c>
      <c r="Q88">
        <v>0</v>
      </c>
    </row>
    <row r="89" spans="11:17" x14ac:dyDescent="0.3">
      <c r="K89">
        <v>15</v>
      </c>
      <c r="L89">
        <v>42.725999999999999</v>
      </c>
      <c r="M89">
        <v>77.5</v>
      </c>
      <c r="N89">
        <v>25.2</v>
      </c>
      <c r="O89">
        <v>5.1299999999999998E-2</v>
      </c>
      <c r="P89">
        <v>6.0579999999999998</v>
      </c>
      <c r="Q89">
        <v>5.9260000000000002</v>
      </c>
    </row>
    <row r="90" spans="11:17" x14ac:dyDescent="0.3">
      <c r="K90">
        <v>16</v>
      </c>
      <c r="L90">
        <v>45.725000000000001</v>
      </c>
      <c r="M90">
        <v>94.1</v>
      </c>
      <c r="N90">
        <v>30.9</v>
      </c>
      <c r="O90">
        <v>5.0700000000000002E-2</v>
      </c>
      <c r="P90" s="5">
        <v>7.3550000000000004</v>
      </c>
      <c r="Q90">
        <v>3.3069999999999999</v>
      </c>
    </row>
    <row r="91" spans="11:17" x14ac:dyDescent="0.3">
      <c r="K91">
        <v>17</v>
      </c>
      <c r="L91">
        <v>48.725999999999999</v>
      </c>
      <c r="M91">
        <v>116.4</v>
      </c>
      <c r="N91">
        <v>36.700000000000003</v>
      </c>
      <c r="O91">
        <v>5.28E-2</v>
      </c>
      <c r="P91" s="5">
        <v>9.0969999999999995</v>
      </c>
      <c r="Q91">
        <v>2.585</v>
      </c>
    </row>
    <row r="92" spans="11:17" x14ac:dyDescent="0.3">
      <c r="K92">
        <v>18</v>
      </c>
      <c r="L92">
        <v>51.725999999999999</v>
      </c>
      <c r="M92">
        <v>129.9</v>
      </c>
      <c r="N92">
        <v>43.7</v>
      </c>
      <c r="O92">
        <v>4.9500000000000002E-2</v>
      </c>
      <c r="P92" s="5">
        <v>10.154</v>
      </c>
      <c r="Q92">
        <v>2.9820000000000002</v>
      </c>
    </row>
    <row r="93" spans="11:17" x14ac:dyDescent="0.3">
      <c r="K93">
        <v>19</v>
      </c>
      <c r="L93">
        <v>54.725999999999999</v>
      </c>
      <c r="M93">
        <v>170.1</v>
      </c>
      <c r="N93">
        <v>54.2</v>
      </c>
      <c r="O93">
        <v>5.2299999999999999E-2</v>
      </c>
      <c r="P93" s="5">
        <v>13.295</v>
      </c>
      <c r="Q93">
        <v>2.3660000000000001</v>
      </c>
    </row>
    <row r="94" spans="11:17" x14ac:dyDescent="0.3">
      <c r="K94">
        <v>20</v>
      </c>
      <c r="L94">
        <v>57.725999999999999</v>
      </c>
      <c r="M94">
        <v>184</v>
      </c>
      <c r="N94">
        <v>57.5</v>
      </c>
      <c r="O94">
        <v>5.33E-2</v>
      </c>
      <c r="P94">
        <v>14.385</v>
      </c>
      <c r="Q94">
        <v>2.6970000000000001</v>
      </c>
    </row>
    <row r="95" spans="11:17" x14ac:dyDescent="0.3">
      <c r="P95" s="5"/>
    </row>
    <row r="165" spans="4:4" x14ac:dyDescent="0.15">
      <c r="D165" s="1"/>
    </row>
    <row r="166" spans="4:4" x14ac:dyDescent="0.15">
      <c r="D166" s="1"/>
    </row>
    <row r="167" spans="4:4" x14ac:dyDescent="0.15">
      <c r="D167" s="1"/>
    </row>
    <row r="168" spans="4:4" x14ac:dyDescent="0.15">
      <c r="D168" s="1"/>
    </row>
    <row r="169" spans="4:4" x14ac:dyDescent="0.15">
      <c r="D169" s="1"/>
    </row>
    <row r="170" spans="4:4" x14ac:dyDescent="0.15">
      <c r="D170" s="1"/>
    </row>
    <row r="171" spans="4:4" x14ac:dyDescent="0.15">
      <c r="D171" s="1"/>
    </row>
    <row r="172" spans="4:4" x14ac:dyDescent="0.15">
      <c r="D172" s="1"/>
    </row>
    <row r="173" spans="4:4" x14ac:dyDescent="0.15">
      <c r="D173" s="1"/>
    </row>
    <row r="174" spans="4:4" x14ac:dyDescent="0.15">
      <c r="D174" s="1"/>
    </row>
    <row r="175" spans="4:4" x14ac:dyDescent="0.15">
      <c r="D175" s="1"/>
    </row>
    <row r="176" spans="4:4" x14ac:dyDescent="0.15">
      <c r="D176" s="1"/>
    </row>
    <row r="177" spans="4:4" x14ac:dyDescent="0.15">
      <c r="D177" s="1"/>
    </row>
    <row r="178" spans="4:4" x14ac:dyDescent="0.15">
      <c r="D178" s="1"/>
    </row>
    <row r="179" spans="4:4" x14ac:dyDescent="0.15">
      <c r="D179" s="1"/>
    </row>
    <row r="180" spans="4:4" x14ac:dyDescent="0.15">
      <c r="D180" s="1"/>
    </row>
    <row r="181" spans="4:4" x14ac:dyDescent="0.15">
      <c r="D181" s="1"/>
    </row>
    <row r="182" spans="4:4" x14ac:dyDescent="0.15">
      <c r="D182" s="1"/>
    </row>
    <row r="183" spans="4:4" x14ac:dyDescent="0.15">
      <c r="D183" s="1"/>
    </row>
    <row r="184" spans="4:4" x14ac:dyDescent="0.15">
      <c r="D184" s="1"/>
    </row>
    <row r="185" spans="4:4" x14ac:dyDescent="0.15">
      <c r="D185" s="1"/>
    </row>
    <row r="186" spans="4:4" x14ac:dyDescent="0.15">
      <c r="D186" s="1"/>
    </row>
    <row r="187" spans="4:4" x14ac:dyDescent="0.15">
      <c r="D187" s="1"/>
    </row>
    <row r="188" spans="4:4" x14ac:dyDescent="0.15">
      <c r="D188" s="1"/>
    </row>
    <row r="189" spans="4:4" x14ac:dyDescent="0.15">
      <c r="D189" s="1"/>
    </row>
    <row r="190" spans="4:4" x14ac:dyDescent="0.15">
      <c r="D190" s="1"/>
    </row>
    <row r="191" spans="4:4" x14ac:dyDescent="0.15">
      <c r="D191" s="1"/>
    </row>
    <row r="192" spans="4:4" x14ac:dyDescent="0.15">
      <c r="D192" s="1"/>
    </row>
    <row r="193" spans="4:4" x14ac:dyDescent="0.15">
      <c r="D193" s="1"/>
    </row>
    <row r="194" spans="4:4" x14ac:dyDescent="0.15">
      <c r="D194" s="1"/>
    </row>
    <row r="195" spans="4:4" x14ac:dyDescent="0.15">
      <c r="D195" s="1"/>
    </row>
    <row r="196" spans="4:4" x14ac:dyDescent="0.15">
      <c r="D196" s="1"/>
    </row>
    <row r="197" spans="4:4" x14ac:dyDescent="0.15">
      <c r="D197" s="1"/>
    </row>
    <row r="198" spans="4:4" x14ac:dyDescent="0.15">
      <c r="D198" s="1"/>
    </row>
    <row r="199" spans="4:4" x14ac:dyDescent="0.15">
      <c r="D199" s="1"/>
    </row>
    <row r="200" spans="4:4" x14ac:dyDescent="0.15">
      <c r="D200" s="1"/>
    </row>
    <row r="201" spans="4:4" x14ac:dyDescent="0.15">
      <c r="D201" s="1"/>
    </row>
    <row r="202" spans="4:4" x14ac:dyDescent="0.15">
      <c r="D202" s="1"/>
    </row>
    <row r="203" spans="4:4" x14ac:dyDescent="0.15">
      <c r="D203" s="1"/>
    </row>
    <row r="204" spans="4:4" x14ac:dyDescent="0.15">
      <c r="D204" s="1"/>
    </row>
    <row r="205" spans="4:4" x14ac:dyDescent="0.15">
      <c r="D205" s="1"/>
    </row>
    <row r="206" spans="4:4" x14ac:dyDescent="0.15">
      <c r="D206" s="1"/>
    </row>
    <row r="207" spans="4:4" x14ac:dyDescent="0.15">
      <c r="D207" s="1"/>
    </row>
    <row r="208" spans="4:4" x14ac:dyDescent="0.15">
      <c r="D208" s="1"/>
    </row>
    <row r="209" spans="4:4" x14ac:dyDescent="0.15">
      <c r="D209" s="1"/>
    </row>
    <row r="210" spans="4:4" x14ac:dyDescent="0.15">
      <c r="D210" s="1"/>
    </row>
    <row r="211" spans="4:4" x14ac:dyDescent="0.15">
      <c r="D211" s="1"/>
    </row>
    <row r="212" spans="4:4" x14ac:dyDescent="0.15">
      <c r="D212" s="1"/>
    </row>
    <row r="213" spans="4:4" x14ac:dyDescent="0.15">
      <c r="D213" s="1"/>
    </row>
    <row r="214" spans="4:4" x14ac:dyDescent="0.15">
      <c r="D214" s="1"/>
    </row>
    <row r="215" spans="4:4" x14ac:dyDescent="0.15">
      <c r="D215" s="1"/>
    </row>
    <row r="216" spans="4:4" x14ac:dyDescent="0.15">
      <c r="D216" s="1"/>
    </row>
    <row r="217" spans="4:4" x14ac:dyDescent="0.15">
      <c r="D217" s="1"/>
    </row>
    <row r="218" spans="4:4" x14ac:dyDescent="0.15">
      <c r="D218" s="1"/>
    </row>
    <row r="219" spans="4:4" x14ac:dyDescent="0.15">
      <c r="D219" s="1"/>
    </row>
    <row r="220" spans="4:4" x14ac:dyDescent="0.15">
      <c r="D220" s="1"/>
    </row>
    <row r="221" spans="4:4" x14ac:dyDescent="0.15">
      <c r="D221" s="1"/>
    </row>
    <row r="222" spans="4:4" x14ac:dyDescent="0.15">
      <c r="D222" s="1"/>
    </row>
    <row r="223" spans="4:4" x14ac:dyDescent="0.15">
      <c r="D223" s="1"/>
    </row>
    <row r="224" spans="4:4" x14ac:dyDescent="0.15">
      <c r="D224" s="1"/>
    </row>
    <row r="225" spans="4:4" x14ac:dyDescent="0.15">
      <c r="D225" s="1"/>
    </row>
    <row r="226" spans="4:4" x14ac:dyDescent="0.15">
      <c r="D226" s="1"/>
    </row>
    <row r="227" spans="4:4" x14ac:dyDescent="0.15">
      <c r="D227" s="1"/>
    </row>
    <row r="228" spans="4:4" x14ac:dyDescent="0.15">
      <c r="D228" s="1"/>
    </row>
    <row r="229" spans="4:4" x14ac:dyDescent="0.15">
      <c r="D229" s="1"/>
    </row>
    <row r="230" spans="4:4" x14ac:dyDescent="0.15">
      <c r="D230" s="1"/>
    </row>
    <row r="231" spans="4:4" x14ac:dyDescent="0.15">
      <c r="D231" s="1"/>
    </row>
    <row r="232" spans="4:4" x14ac:dyDescent="0.15">
      <c r="D232" s="1"/>
    </row>
    <row r="233" spans="4:4" x14ac:dyDescent="0.15">
      <c r="D233" s="1"/>
    </row>
    <row r="234" spans="4:4" x14ac:dyDescent="0.15">
      <c r="D234" s="1"/>
    </row>
    <row r="235" spans="4:4" x14ac:dyDescent="0.15">
      <c r="D235" s="1"/>
    </row>
    <row r="236" spans="4:4" x14ac:dyDescent="0.15">
      <c r="D236" s="1"/>
    </row>
    <row r="237" spans="4:4" x14ac:dyDescent="0.15">
      <c r="D237" s="1"/>
    </row>
    <row r="238" spans="4:4" x14ac:dyDescent="0.15">
      <c r="D238" s="1"/>
    </row>
    <row r="239" spans="4:4" x14ac:dyDescent="0.15">
      <c r="D239" s="1"/>
    </row>
    <row r="240" spans="4:4" x14ac:dyDescent="0.15">
      <c r="D240" s="1"/>
    </row>
    <row r="241" spans="4:4" x14ac:dyDescent="0.15">
      <c r="D241" s="1"/>
    </row>
    <row r="242" spans="4:4" x14ac:dyDescent="0.15">
      <c r="D242" s="1"/>
    </row>
    <row r="243" spans="4:4" x14ac:dyDescent="0.15">
      <c r="D243" s="1"/>
    </row>
    <row r="244" spans="4:4" x14ac:dyDescent="0.15">
      <c r="D244" s="1"/>
    </row>
    <row r="245" spans="4:4" x14ac:dyDescent="0.15">
      <c r="D245" s="1"/>
    </row>
    <row r="246" spans="4:4" x14ac:dyDescent="0.15">
      <c r="D246" s="1"/>
    </row>
    <row r="247" spans="4:4" x14ac:dyDescent="0.15">
      <c r="D247" s="1"/>
    </row>
    <row r="248" spans="4:4" x14ac:dyDescent="0.15">
      <c r="D248" s="1"/>
    </row>
    <row r="249" spans="4:4" x14ac:dyDescent="0.15">
      <c r="D249" s="1"/>
    </row>
    <row r="250" spans="4:4" x14ac:dyDescent="0.15">
      <c r="D250" s="1"/>
    </row>
    <row r="251" spans="4:4" x14ac:dyDescent="0.15">
      <c r="D251" s="1"/>
    </row>
    <row r="252" spans="4:4" x14ac:dyDescent="0.15">
      <c r="D252" s="1"/>
    </row>
    <row r="253" spans="4:4" x14ac:dyDescent="0.15">
      <c r="D253" s="1"/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2" sqref="I22"/>
    </sheetView>
  </sheetViews>
  <sheetFormatPr defaultRowHeight="16.5" x14ac:dyDescent="0.3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eunju</cp:lastModifiedBy>
  <dcterms:created xsi:type="dcterms:W3CDTF">2011-01-17T08:56:48Z</dcterms:created>
  <dcterms:modified xsi:type="dcterms:W3CDTF">2014-03-24T14:24:00Z</dcterms:modified>
</cp:coreProperties>
</file>