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2340" yWindow="0" windowWidth="25040" windowHeight="152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" l="1"/>
  <c r="B20" i="1"/>
  <c r="B11" i="1"/>
  <c r="B14" i="1"/>
  <c r="C13" i="1"/>
  <c r="B16" i="1"/>
  <c r="B17" i="1"/>
  <c r="B18" i="1"/>
  <c r="B12" i="1"/>
  <c r="B15" i="1"/>
  <c r="B19" i="1"/>
  <c r="B22" i="1"/>
  <c r="D13" i="1"/>
</calcChain>
</file>

<file path=xl/sharedStrings.xml><?xml version="1.0" encoding="utf-8"?>
<sst xmlns="http://schemas.openxmlformats.org/spreadsheetml/2006/main" count="26" uniqueCount="26">
  <si>
    <t>C</t>
  </si>
  <si>
    <t>Si</t>
  </si>
  <si>
    <t>Mn</t>
  </si>
  <si>
    <t>Mo</t>
  </si>
  <si>
    <t>Cr</t>
  </si>
  <si>
    <t>Ni</t>
  </si>
  <si>
    <t>wt%</t>
  </si>
  <si>
    <t>e_alpha</t>
  </si>
  <si>
    <t>e_gamma</t>
  </si>
  <si>
    <t>a_alpha</t>
  </si>
  <si>
    <t>a_alpha_0</t>
  </si>
  <si>
    <t>a_gamma_0</t>
  </si>
  <si>
    <t>T</t>
  </si>
  <si>
    <t>a_gamma</t>
  </si>
  <si>
    <t>a_theta</t>
  </si>
  <si>
    <t>b_theta</t>
  </si>
  <si>
    <t>c_theta</t>
  </si>
  <si>
    <t>V_\alpha</t>
  </si>
  <si>
    <t>V_\theta</t>
  </si>
  <si>
    <t>delta L/L</t>
  </si>
  <si>
    <t>delta L *V_gamma/L</t>
  </si>
  <si>
    <t>CTE aust</t>
  </si>
  <si>
    <t>CTE ferrite</t>
  </si>
  <si>
    <t>during cooling 50 °C/s</t>
  </si>
  <si>
    <t>during heating 2°C/s</t>
  </si>
  <si>
    <t>v_gamma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</si>
</sst>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3" fillId="0" borderId="0" xfId="0" applyFont="1"/>
    <xf numFmtId="11" fontId="0" fillId="0" borderId="1" xfId="0" applyNumberForma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D20" sqref="D20"/>
    </sheetView>
  </sheetViews>
  <sheetFormatPr baseColWidth="10" defaultRowHeight="15" x14ac:dyDescent="0"/>
  <cols>
    <col min="1" max="1" width="23" customWidth="1"/>
    <col min="2" max="2" width="11.83203125" bestFit="1" customWidth="1"/>
    <col min="7" max="7" width="12.1640625" bestFit="1" customWidth="1"/>
  </cols>
  <sheetData>
    <row r="1" spans="1:8">
      <c r="A1" t="s">
        <v>0</v>
      </c>
      <c r="B1">
        <v>0.98</v>
      </c>
      <c r="C1">
        <v>5.2159999999999998E-2</v>
      </c>
      <c r="D1">
        <v>0</v>
      </c>
    </row>
    <row r="2" spans="1:8">
      <c r="A2" t="s">
        <v>1</v>
      </c>
      <c r="B2">
        <v>0.28000000000000003</v>
      </c>
      <c r="C2">
        <v>2.8989999999999998E-2</v>
      </c>
    </row>
    <row r="3" spans="1:8">
      <c r="A3" t="s">
        <v>2</v>
      </c>
      <c r="B3">
        <v>0.28000000000000003</v>
      </c>
      <c r="C3">
        <v>1.916E-2</v>
      </c>
    </row>
    <row r="4" spans="1:8">
      <c r="A4" t="s">
        <v>3</v>
      </c>
      <c r="B4">
        <v>0.06</v>
      </c>
      <c r="C4">
        <v>1.2999999999999999E-3</v>
      </c>
    </row>
    <row r="5" spans="1:8">
      <c r="A5" t="s">
        <v>4</v>
      </c>
      <c r="B5">
        <v>1.38</v>
      </c>
      <c r="C5">
        <v>1.014E-2</v>
      </c>
    </row>
    <row r="6" spans="1:8">
      <c r="A6" t="s">
        <v>5</v>
      </c>
      <c r="B6">
        <v>0.18</v>
      </c>
      <c r="C6">
        <v>0</v>
      </c>
    </row>
    <row r="7" spans="1:8">
      <c r="A7" t="s">
        <v>6</v>
      </c>
    </row>
    <row r="9" spans="1:8">
      <c r="A9" t="s">
        <v>7</v>
      </c>
      <c r="B9">
        <v>1.4836E-5</v>
      </c>
      <c r="F9" t="s">
        <v>21</v>
      </c>
      <c r="G9">
        <v>2.2595E-5</v>
      </c>
      <c r="H9" t="s">
        <v>23</v>
      </c>
    </row>
    <row r="10" spans="1:8">
      <c r="A10" t="s">
        <v>8</v>
      </c>
      <c r="B10">
        <v>2.2595E-5</v>
      </c>
      <c r="F10" t="s">
        <v>22</v>
      </c>
      <c r="G10">
        <v>1.4836E-5</v>
      </c>
      <c r="H10" t="s">
        <v>24</v>
      </c>
    </row>
    <row r="11" spans="1:8">
      <c r="A11" t="s">
        <v>10</v>
      </c>
      <c r="B11">
        <f>2.8664+((POWER((2.8664-0.279*D1),2)*(2.8664+2.496*D1)-POWER(2.8664,3))/(3*POWER(2.8664,2))-0.03*C2+0.06*C3+0.07*C6+0.31*C4+0.05*C5)</f>
        <v>2.8675899</v>
      </c>
    </row>
    <row r="12" spans="1:8">
      <c r="A12" t="s">
        <v>11</v>
      </c>
      <c r="B12">
        <f>3.578+0.033*B1+0.00095*B3-0.0002*B6+0.0006*B5+0.0056*1.01+0.0031*B4</f>
        <v>3.6172399999999993</v>
      </c>
    </row>
    <row r="13" spans="1:8">
      <c r="A13" t="s">
        <v>12</v>
      </c>
      <c r="B13">
        <v>270</v>
      </c>
      <c r="C13">
        <f>280</f>
        <v>280</v>
      </c>
      <c r="D13">
        <f>C13+273</f>
        <v>553</v>
      </c>
    </row>
    <row r="14" spans="1:8">
      <c r="A14" t="s">
        <v>9</v>
      </c>
      <c r="B14" s="1">
        <f>B11*(1+B9*B13)</f>
        <v>2.8790766622142283</v>
      </c>
    </row>
    <row r="15" spans="1:8">
      <c r="A15" t="s">
        <v>13</v>
      </c>
      <c r="B15" s="1">
        <f>B12*(1+B10*B13)</f>
        <v>3.6393075152059997</v>
      </c>
    </row>
    <row r="16" spans="1:8">
      <c r="A16" t="s">
        <v>14</v>
      </c>
      <c r="B16">
        <f>4.5165*(1+(0.000006+0.000000003*C13+0.00000000001*POWER(C13,2))*B13)</f>
        <v>4.5257971249200004</v>
      </c>
    </row>
    <row r="17" spans="1:2">
      <c r="A17" t="s">
        <v>15</v>
      </c>
      <c r="B17">
        <f>5.0837*(1+(0.000006+0.000000003*C13+0.00000000001*POWER(C13,2))*B13)</f>
        <v>5.0941646947760004</v>
      </c>
    </row>
    <row r="18" spans="1:2">
      <c r="A18" t="s">
        <v>16</v>
      </c>
      <c r="B18">
        <f>6.7475*(1+(0.000006+0.000000003*C13+0.00000000001*POWER(C13,2))*B13)</f>
        <v>6.7613895938000006</v>
      </c>
    </row>
    <row r="19" spans="1:2">
      <c r="A19" t="s">
        <v>19</v>
      </c>
      <c r="B19" s="1">
        <f>((POWER(B14,3)*B20/2)+(B16*B17*B18*B21/12)-(POWER(B15,3)/4))/(3*POWER(B15,3)/4)</f>
        <v>1.0411315740037085E-3</v>
      </c>
    </row>
    <row r="20" spans="1:2">
      <c r="A20" t="s">
        <v>17</v>
      </c>
      <c r="B20">
        <f>1-B21</f>
        <v>0.85307346326836586</v>
      </c>
    </row>
    <row r="21" spans="1:2">
      <c r="A21" t="s">
        <v>18</v>
      </c>
      <c r="B21" s="2">
        <f>(B1/6.67)</f>
        <v>0.14692653673163419</v>
      </c>
    </row>
    <row r="22" spans="1:2">
      <c r="A22" t="s">
        <v>20</v>
      </c>
      <c r="B22" s="3">
        <f>B19*B23</f>
        <v>1.2493578888044503E-4</v>
      </c>
    </row>
    <row r="23" spans="1:2">
      <c r="A23" t="s">
        <v>25</v>
      </c>
      <c r="B23">
        <v>0.12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Wilberth Solano</cp:lastModifiedBy>
  <dcterms:created xsi:type="dcterms:W3CDTF">2013-08-07T04:23:39Z</dcterms:created>
  <dcterms:modified xsi:type="dcterms:W3CDTF">2014-04-01T06:27:26Z</dcterms:modified>
</cp:coreProperties>
</file>