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5600" windowHeight="14220" tabRatio="500"/>
  </bookViews>
  <sheets>
    <sheet name="Modelling_Sv_Vg" sheetId="9" r:id="rId1"/>
    <sheet name="results" sheetId="4" r:id="rId2"/>
    <sheet name="Sheet1" sheetId="8" r:id="rId3"/>
  </sheets>
  <calcPr calcId="15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A3" i="9" l="1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2" i="9"/>
  <c r="L21" i="9"/>
  <c r="T38" i="9"/>
  <c r="T44" i="9"/>
  <c r="S52" i="4"/>
  <c r="T44" i="4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J2" i="9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T42" i="9"/>
  <c r="G2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T36" i="9"/>
  <c r="J94" i="9"/>
  <c r="G94" i="9"/>
  <c r="T38" i="4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T42" i="4"/>
  <c r="G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T36" i="4"/>
  <c r="P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M94" i="4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G94" i="4"/>
</calcChain>
</file>

<file path=xl/sharedStrings.xml><?xml version="1.0" encoding="utf-8"?>
<sst xmlns="http://schemas.openxmlformats.org/spreadsheetml/2006/main" count="23" uniqueCount="8">
  <si>
    <t>T / C</t>
  </si>
  <si>
    <t>Modelling</t>
  </si>
  <si>
    <t>Sv1&gt;Sv2&gt;Sv3</t>
  </si>
  <si>
    <t>Nt1&gt;Nt2&gt;Nt3</t>
  </si>
  <si>
    <t>(H2-H1)/H1*100=</t>
  </si>
  <si>
    <t>%</t>
  </si>
  <si>
    <t>(Sv2-Sv1)/Sv1*100=</t>
  </si>
  <si>
    <t>(Vγ2-Vγ1)/Vγ1*100=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</si>
</sst>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rgb="FF0432FF"/>
      <name val="Calibri"/>
      <family val="2"/>
      <scheme val="minor"/>
    </font>
    <font>
      <sz val="12"/>
      <color rgb="FF0432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0"/>
          <c:tx>
            <c:v>Vγ1-Sv1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Modelling_Sv_Vg!$B$2:$B$66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Modelling_Sv_Vg!$D$2:$D$66</c:f>
              <c:numCache>
                <c:formatCode>0.00E+00</c:formatCode>
                <c:ptCount val="65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</c:numCache>
            </c:numRef>
          </c:yVal>
          <c:smooth val="1"/>
        </c:ser>
        <c:ser>
          <c:idx val="0"/>
          <c:order val="1"/>
          <c:tx>
            <c:v>Vγ1-Sv2</c:v>
          </c:tx>
          <c:spPr>
            <a:ln w="19050" cap="rnd">
              <a:noFill/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Modelling_Sv_Vg!$B$2:$B$66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Modelling_Sv_Vg!$G$2:$G$66</c:f>
              <c:numCache>
                <c:formatCode>0.00E+00</c:formatCode>
                <c:ptCount val="65"/>
                <c:pt idx="0">
                  <c:v>0.0386666666666664</c:v>
                </c:pt>
                <c:pt idx="1">
                  <c:v>0.0403333333333338</c:v>
                </c:pt>
                <c:pt idx="2">
                  <c:v>0.0419999999999998</c:v>
                </c:pt>
                <c:pt idx="3">
                  <c:v>0.0439999999999996</c:v>
                </c:pt>
                <c:pt idx="4">
                  <c:v>0.0453333333333337</c:v>
                </c:pt>
                <c:pt idx="5">
                  <c:v>0.0470000000000001</c:v>
                </c:pt>
                <c:pt idx="6">
                  <c:v>0.0486666666666662</c:v>
                </c:pt>
                <c:pt idx="7">
                  <c:v>0.0506666666666668</c:v>
                </c:pt>
                <c:pt idx="8">
                  <c:v>0.0523333333333333</c:v>
                </c:pt>
                <c:pt idx="9">
                  <c:v>0.053666666666667</c:v>
                </c:pt>
                <c:pt idx="10">
                  <c:v>0.0556666666666663</c:v>
                </c:pt>
                <c:pt idx="11">
                  <c:v>0.0573333333333332</c:v>
                </c:pt>
                <c:pt idx="12">
                  <c:v>0.0590000000000002</c:v>
                </c:pt>
                <c:pt idx="13">
                  <c:v>0.0603333333333333</c:v>
                </c:pt>
                <c:pt idx="14">
                  <c:v>0.0620000000000003</c:v>
                </c:pt>
                <c:pt idx="15">
                  <c:v>0.063333333333333</c:v>
                </c:pt>
                <c:pt idx="16">
                  <c:v>0.0646666666666666</c:v>
                </c:pt>
                <c:pt idx="17">
                  <c:v>0.0660000000000003</c:v>
                </c:pt>
                <c:pt idx="18">
                  <c:v>0.0673333333333332</c:v>
                </c:pt>
                <c:pt idx="19">
                  <c:v>0.0683333333333333</c:v>
                </c:pt>
                <c:pt idx="20">
                  <c:v>0.0693333333333332</c:v>
                </c:pt>
                <c:pt idx="21">
                  <c:v>0.0703333333333331</c:v>
                </c:pt>
                <c:pt idx="22">
                  <c:v>0.0710000000000002</c:v>
                </c:pt>
                <c:pt idx="23">
                  <c:v>0.0720000000000001</c:v>
                </c:pt>
                <c:pt idx="24">
                  <c:v>0.0720000000000001</c:v>
                </c:pt>
                <c:pt idx="25">
                  <c:v>0.0726666666666666</c:v>
                </c:pt>
                <c:pt idx="26">
                  <c:v>0.0726666666666666</c:v>
                </c:pt>
                <c:pt idx="27">
                  <c:v>0.0726666666666666</c:v>
                </c:pt>
                <c:pt idx="28">
                  <c:v>0.0726666666666666</c:v>
                </c:pt>
                <c:pt idx="29">
                  <c:v>0.0723333333333331</c:v>
                </c:pt>
                <c:pt idx="30">
                  <c:v>0.0716666666666668</c:v>
                </c:pt>
                <c:pt idx="31">
                  <c:v>0.0709999999999999</c:v>
                </c:pt>
                <c:pt idx="32">
                  <c:v>0.0700000000000001</c:v>
                </c:pt>
                <c:pt idx="33">
                  <c:v>0.0689999999999999</c:v>
                </c:pt>
                <c:pt idx="34">
                  <c:v>0.0676666666666666</c:v>
                </c:pt>
                <c:pt idx="35">
                  <c:v>0.0656666666666666</c:v>
                </c:pt>
                <c:pt idx="36">
                  <c:v>0.0643333333333333</c:v>
                </c:pt>
                <c:pt idx="37">
                  <c:v>0.0619999999999999</c:v>
                </c:pt>
                <c:pt idx="38">
                  <c:v>0.0596666666666667</c:v>
                </c:pt>
                <c:pt idx="39">
                  <c:v>0.0573333333333333</c:v>
                </c:pt>
                <c:pt idx="40">
                  <c:v>0.0543333333333333</c:v>
                </c:pt>
                <c:pt idx="41">
                  <c:v>0.0516666666666666</c:v>
                </c:pt>
                <c:pt idx="42">
                  <c:v>0.0486666666666667</c:v>
                </c:pt>
                <c:pt idx="43">
                  <c:v>0.0452999999999999</c:v>
                </c:pt>
                <c:pt idx="44">
                  <c:v>0.0419333333333333</c:v>
                </c:pt>
                <c:pt idx="45">
                  <c:v>0.0384666666666667</c:v>
                </c:pt>
                <c:pt idx="46">
                  <c:v>0.0349666666666666</c:v>
                </c:pt>
                <c:pt idx="47">
                  <c:v>0.0314</c:v>
                </c:pt>
                <c:pt idx="48">
                  <c:v>0.0278666666666666</c:v>
                </c:pt>
                <c:pt idx="49">
                  <c:v>0.0244</c:v>
                </c:pt>
                <c:pt idx="50">
                  <c:v>0.0210666666666667</c:v>
                </c:pt>
                <c:pt idx="51">
                  <c:v>0.0179</c:v>
                </c:pt>
                <c:pt idx="52">
                  <c:v>0.0149666666666667</c:v>
                </c:pt>
                <c:pt idx="53">
                  <c:v>0.0122333333333333</c:v>
                </c:pt>
                <c:pt idx="54">
                  <c:v>0.00983666666666667</c:v>
                </c:pt>
                <c:pt idx="55">
                  <c:v>0.0077</c:v>
                </c:pt>
                <c:pt idx="56">
                  <c:v>0.00589333333333333</c:v>
                </c:pt>
                <c:pt idx="57">
                  <c:v>0.00438666666666667</c:v>
                </c:pt>
                <c:pt idx="58">
                  <c:v>0.00317333333333333</c:v>
                </c:pt>
                <c:pt idx="59">
                  <c:v>0.00222333333333333</c:v>
                </c:pt>
                <c:pt idx="60">
                  <c:v>0.00150966666666667</c:v>
                </c:pt>
                <c:pt idx="61">
                  <c:v>0.000986999999999999</c:v>
                </c:pt>
                <c:pt idx="62">
                  <c:v>0.000621666666666667</c:v>
                </c:pt>
                <c:pt idx="63">
                  <c:v>0.000375666666666666</c:v>
                </c:pt>
                <c:pt idx="64">
                  <c:v>0.0002176</c:v>
                </c:pt>
              </c:numCache>
            </c:numRef>
          </c:yVal>
          <c:smooth val="1"/>
        </c:ser>
        <c:ser>
          <c:idx val="2"/>
          <c:order val="2"/>
          <c:tx>
            <c:v>Sv1-Vγ2</c:v>
          </c:tx>
          <c:spPr>
            <a:ln w="25400" cap="rnd">
              <a:noFill/>
              <a:prstDash val="sysDot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Modelling_Sv_Vg!$B$2:$B$66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Modelling_Sv_Vg!$J$2:$J$66</c:f>
              <c:numCache>
                <c:formatCode>0.00E+00</c:formatCode>
                <c:ptCount val="65"/>
                <c:pt idx="0">
                  <c:v>0.0666666666666664</c:v>
                </c:pt>
                <c:pt idx="1">
                  <c:v>0.0666666666666664</c:v>
                </c:pt>
                <c:pt idx="2">
                  <c:v>0.0733333333333332</c:v>
                </c:pt>
                <c:pt idx="3">
                  <c:v>0.0733333333333341</c:v>
                </c:pt>
                <c:pt idx="4">
                  <c:v>0.0766666666666662</c:v>
                </c:pt>
                <c:pt idx="5">
                  <c:v>0.083333333333333</c:v>
                </c:pt>
                <c:pt idx="6">
                  <c:v>0.083333333333333</c:v>
                </c:pt>
                <c:pt idx="7">
                  <c:v>0.0866666666666669</c:v>
                </c:pt>
                <c:pt idx="8">
                  <c:v>0.0933333333333337</c:v>
                </c:pt>
                <c:pt idx="9">
                  <c:v>0.0933333333333328</c:v>
                </c:pt>
                <c:pt idx="10">
                  <c:v>0.0966666666666675</c:v>
                </c:pt>
                <c:pt idx="11">
                  <c:v>0.0999999999999996</c:v>
                </c:pt>
                <c:pt idx="12">
                  <c:v>0.103333333333333</c:v>
                </c:pt>
                <c:pt idx="13">
                  <c:v>0.103333333333333</c:v>
                </c:pt>
                <c:pt idx="14">
                  <c:v>0.109999999999999</c:v>
                </c:pt>
                <c:pt idx="15">
                  <c:v>0.11</c:v>
                </c:pt>
                <c:pt idx="16">
                  <c:v>0.116666666666666</c:v>
                </c:pt>
                <c:pt idx="17">
                  <c:v>0.116666666666667</c:v>
                </c:pt>
                <c:pt idx="18">
                  <c:v>0.116666666666666</c:v>
                </c:pt>
                <c:pt idx="19">
                  <c:v>0.120000000000001</c:v>
                </c:pt>
                <c:pt idx="20">
                  <c:v>0.123333333333333</c:v>
                </c:pt>
                <c:pt idx="21">
                  <c:v>0.126666666666667</c:v>
                </c:pt>
                <c:pt idx="22">
                  <c:v>0.126666666666666</c:v>
                </c:pt>
                <c:pt idx="23">
                  <c:v>0.126333333333333</c:v>
                </c:pt>
                <c:pt idx="24">
                  <c:v>0.129</c:v>
                </c:pt>
                <c:pt idx="25">
                  <c:v>0.13</c:v>
                </c:pt>
                <c:pt idx="26">
                  <c:v>0.130666666666666</c:v>
                </c:pt>
                <c:pt idx="27">
                  <c:v>0.131333333333334</c:v>
                </c:pt>
                <c:pt idx="28">
                  <c:v>0.131333333333334</c:v>
                </c:pt>
                <c:pt idx="29">
                  <c:v>0.131333333333333</c:v>
                </c:pt>
                <c:pt idx="30">
                  <c:v>0.131</c:v>
                </c:pt>
                <c:pt idx="31">
                  <c:v>0.130333333333333</c:v>
                </c:pt>
                <c:pt idx="32">
                  <c:v>0.129666666666667</c:v>
                </c:pt>
                <c:pt idx="33">
                  <c:v>0.128</c:v>
                </c:pt>
                <c:pt idx="34">
                  <c:v>0.126666666666667</c:v>
                </c:pt>
                <c:pt idx="35">
                  <c:v>0.124666666666667</c:v>
                </c:pt>
                <c:pt idx="36">
                  <c:v>0.122666666666666</c:v>
                </c:pt>
                <c:pt idx="37">
                  <c:v>0.119666666666667</c:v>
                </c:pt>
                <c:pt idx="38">
                  <c:v>0.117</c:v>
                </c:pt>
                <c:pt idx="39">
                  <c:v>0.113666666666667</c:v>
                </c:pt>
                <c:pt idx="40">
                  <c:v>0.11</c:v>
                </c:pt>
                <c:pt idx="41">
                  <c:v>0.106</c:v>
                </c:pt>
                <c:pt idx="42">
                  <c:v>0.101666666666667</c:v>
                </c:pt>
                <c:pt idx="43">
                  <c:v>0.0969999999999999</c:v>
                </c:pt>
                <c:pt idx="44">
                  <c:v>0.0923333333333334</c:v>
                </c:pt>
                <c:pt idx="45">
                  <c:v>0.0866666666666667</c:v>
                </c:pt>
                <c:pt idx="46">
                  <c:v>0.0816666666666666</c:v>
                </c:pt>
                <c:pt idx="47">
                  <c:v>0.0759999999999999</c:v>
                </c:pt>
                <c:pt idx="48">
                  <c:v>0.07</c:v>
                </c:pt>
                <c:pt idx="49">
                  <c:v>0.0643333333333333</c:v>
                </c:pt>
                <c:pt idx="50">
                  <c:v>0.0581</c:v>
                </c:pt>
                <c:pt idx="51">
                  <c:v>0.0523</c:v>
                </c:pt>
                <c:pt idx="52">
                  <c:v>0.0464</c:v>
                </c:pt>
                <c:pt idx="53">
                  <c:v>0.0407</c:v>
                </c:pt>
                <c:pt idx="54">
                  <c:v>0.0352333333333333</c:v>
                </c:pt>
                <c:pt idx="55">
                  <c:v>0.03</c:v>
                </c:pt>
                <c:pt idx="56">
                  <c:v>0.0251666666666667</c:v>
                </c:pt>
                <c:pt idx="57">
                  <c:v>0.0207333333333333</c:v>
                </c:pt>
                <c:pt idx="58">
                  <c:v>0.0167666666666667</c:v>
                </c:pt>
                <c:pt idx="59">
                  <c:v>0.0132666666666667</c:v>
                </c:pt>
                <c:pt idx="60">
                  <c:v>0.01029</c:v>
                </c:pt>
                <c:pt idx="61">
                  <c:v>0.00776333333333334</c:v>
                </c:pt>
                <c:pt idx="62">
                  <c:v>0.00571</c:v>
                </c:pt>
                <c:pt idx="63">
                  <c:v>0.00409</c:v>
                </c:pt>
                <c:pt idx="64">
                  <c:v>0.00284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239288"/>
        <c:axId val="2118026216"/>
      </c:scatterChart>
      <c:valAx>
        <c:axId val="2131239288"/>
        <c:scaling>
          <c:orientation val="minMax"/>
          <c:max val="200.0"/>
          <c:min val="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Temperature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026216"/>
        <c:crosses val="autoZero"/>
        <c:crossBetween val="midCat"/>
        <c:majorUnit val="25.0"/>
      </c:valAx>
      <c:valAx>
        <c:axId val="2118026216"/>
        <c:scaling>
          <c:orientation val="minMax"/>
          <c:max val="0.16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Hydrogen released rate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/ ppmw min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239288"/>
        <c:crosses val="autoZero"/>
        <c:crossBetween val="midCat"/>
        <c:majorUnit val="0.0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02958963282937"/>
          <c:y val="0.0352374079690155"/>
          <c:w val="0.223606911447084"/>
          <c:h val="0.21733927690593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0"/>
          <c:tx>
            <c:v>Vγ1-Sv1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results!$D$2:$D$66</c:f>
              <c:numCache>
                <c:formatCode>0.00E+00</c:formatCode>
                <c:ptCount val="65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</c:numCache>
            </c:numRef>
          </c:yVal>
          <c:smooth val="1"/>
        </c:ser>
        <c:ser>
          <c:idx val="0"/>
          <c:order val="1"/>
          <c:tx>
            <c:v>Vγ1-Sv2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results!$G$2:$G$66</c:f>
              <c:numCache>
                <c:formatCode>0.00E+00</c:formatCode>
                <c:ptCount val="65"/>
                <c:pt idx="0">
                  <c:v>0.0500000000000003</c:v>
                </c:pt>
                <c:pt idx="1">
                  <c:v>0.0533333333333332</c:v>
                </c:pt>
                <c:pt idx="2">
                  <c:v>0.0566666666666666</c:v>
                </c:pt>
                <c:pt idx="3">
                  <c:v>0.06</c:v>
                </c:pt>
                <c:pt idx="4">
                  <c:v>0.06</c:v>
                </c:pt>
                <c:pt idx="5">
                  <c:v>0.0626666666666669</c:v>
                </c:pt>
                <c:pt idx="6">
                  <c:v>0.0646666666666662</c:v>
                </c:pt>
                <c:pt idx="7">
                  <c:v>0.0670000000000002</c:v>
                </c:pt>
                <c:pt idx="8">
                  <c:v>0.0693333333333332</c:v>
                </c:pt>
                <c:pt idx="9">
                  <c:v>0.0709999999999997</c:v>
                </c:pt>
                <c:pt idx="10">
                  <c:v>0.0733333333333337</c:v>
                </c:pt>
                <c:pt idx="11">
                  <c:v>0.0749999999999997</c:v>
                </c:pt>
                <c:pt idx="12">
                  <c:v>0.0769999999999999</c:v>
                </c:pt>
                <c:pt idx="13">
                  <c:v>0.0790000000000002</c:v>
                </c:pt>
                <c:pt idx="14">
                  <c:v>0.0806666666666671</c:v>
                </c:pt>
                <c:pt idx="15">
                  <c:v>0.0819999999999998</c:v>
                </c:pt>
                <c:pt idx="16">
                  <c:v>0.0836666666666668</c:v>
                </c:pt>
                <c:pt idx="17">
                  <c:v>0.0849999999999999</c:v>
                </c:pt>
                <c:pt idx="18">
                  <c:v>0.0863333333333331</c:v>
                </c:pt>
                <c:pt idx="19">
                  <c:v>0.0873333333333335</c:v>
                </c:pt>
                <c:pt idx="20">
                  <c:v>0.0883333333333329</c:v>
                </c:pt>
                <c:pt idx="21">
                  <c:v>0.0890000000000004</c:v>
                </c:pt>
                <c:pt idx="22">
                  <c:v>0.0896666666666665</c:v>
                </c:pt>
                <c:pt idx="23">
                  <c:v>0.0899999999999998</c:v>
                </c:pt>
                <c:pt idx="24">
                  <c:v>0.0903333333333334</c:v>
                </c:pt>
                <c:pt idx="25">
                  <c:v>0.0903333333333331</c:v>
                </c:pt>
                <c:pt idx="26">
                  <c:v>0.0900000000000003</c:v>
                </c:pt>
                <c:pt idx="27">
                  <c:v>0.0896666666666665</c:v>
                </c:pt>
                <c:pt idx="28">
                  <c:v>0.0893333333333332</c:v>
                </c:pt>
                <c:pt idx="29">
                  <c:v>0.0883333333333334</c:v>
                </c:pt>
                <c:pt idx="30">
                  <c:v>0.0870000000000002</c:v>
                </c:pt>
                <c:pt idx="31">
                  <c:v>0.0859999999999998</c:v>
                </c:pt>
                <c:pt idx="32">
                  <c:v>0.0843333333333334</c:v>
                </c:pt>
                <c:pt idx="33">
                  <c:v>0.0826666666666666</c:v>
                </c:pt>
                <c:pt idx="34">
                  <c:v>0.0803333333333334</c:v>
                </c:pt>
                <c:pt idx="35">
                  <c:v>0.0783333333333332</c:v>
                </c:pt>
                <c:pt idx="36">
                  <c:v>0.0756666666666667</c:v>
                </c:pt>
                <c:pt idx="37">
                  <c:v>0.0729999999999999</c:v>
                </c:pt>
                <c:pt idx="38">
                  <c:v>0.0700000000000001</c:v>
                </c:pt>
                <c:pt idx="39">
                  <c:v>0.0663333333333333</c:v>
                </c:pt>
                <c:pt idx="40">
                  <c:v>0.0633333333333333</c:v>
                </c:pt>
                <c:pt idx="41">
                  <c:v>0.0593333333333333</c:v>
                </c:pt>
                <c:pt idx="42">
                  <c:v>0.0556666666666666</c:v>
                </c:pt>
                <c:pt idx="43">
                  <c:v>0.0516333333333334</c:v>
                </c:pt>
                <c:pt idx="44">
                  <c:v>0.0475</c:v>
                </c:pt>
                <c:pt idx="45">
                  <c:v>0.0433</c:v>
                </c:pt>
                <c:pt idx="46">
                  <c:v>0.0390666666666667</c:v>
                </c:pt>
                <c:pt idx="47">
                  <c:v>0.0348666666666666</c:v>
                </c:pt>
                <c:pt idx="48">
                  <c:v>0.0307333333333333</c:v>
                </c:pt>
                <c:pt idx="49">
                  <c:v>0.0267333333333333</c:v>
                </c:pt>
                <c:pt idx="50">
                  <c:v>0.0228666666666667</c:v>
                </c:pt>
                <c:pt idx="51">
                  <c:v>0.0192666666666667</c:v>
                </c:pt>
                <c:pt idx="52">
                  <c:v>0.0159333333333333</c:v>
                </c:pt>
                <c:pt idx="53">
                  <c:v>0.0129</c:v>
                </c:pt>
                <c:pt idx="54">
                  <c:v>0.0102366666666667</c:v>
                </c:pt>
                <c:pt idx="55">
                  <c:v>0.00793333333333333</c:v>
                </c:pt>
                <c:pt idx="56">
                  <c:v>0.00599</c:v>
                </c:pt>
                <c:pt idx="57">
                  <c:v>0.0044</c:v>
                </c:pt>
                <c:pt idx="58">
                  <c:v>0.00313333333333333</c:v>
                </c:pt>
                <c:pt idx="59">
                  <c:v>0.00216333333333333</c:v>
                </c:pt>
                <c:pt idx="60">
                  <c:v>0.00144266666666667</c:v>
                </c:pt>
                <c:pt idx="61">
                  <c:v>0.000926333333333333</c:v>
                </c:pt>
                <c:pt idx="62">
                  <c:v>0.000572333333333333</c:v>
                </c:pt>
                <c:pt idx="63">
                  <c:v>0.000339</c:v>
                </c:pt>
                <c:pt idx="64">
                  <c:v>0.0001923</c:v>
                </c:pt>
              </c:numCache>
            </c:numRef>
          </c:yVal>
          <c:smooth val="1"/>
        </c:ser>
        <c:ser>
          <c:idx val="1"/>
          <c:order val="2"/>
          <c:tx>
            <c:v>Vγ1-Sv3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results!$J$2:$J$66</c:f>
              <c:numCache>
                <c:formatCode>0.00E+00</c:formatCode>
                <c:ptCount val="65"/>
                <c:pt idx="0">
                  <c:v>0.0426666666666668</c:v>
                </c:pt>
                <c:pt idx="1">
                  <c:v>0.0446666666666666</c:v>
                </c:pt>
                <c:pt idx="2">
                  <c:v>0.0463333333333331</c:v>
                </c:pt>
                <c:pt idx="3">
                  <c:v>0.048</c:v>
                </c:pt>
                <c:pt idx="4">
                  <c:v>0.0500000000000003</c:v>
                </c:pt>
                <c:pt idx="5">
                  <c:v>0.0516666666666663</c:v>
                </c:pt>
                <c:pt idx="6">
                  <c:v>0.0536666666666665</c:v>
                </c:pt>
                <c:pt idx="7">
                  <c:v>0.0553333333333334</c:v>
                </c:pt>
                <c:pt idx="8">
                  <c:v>0.0570000000000004</c:v>
                </c:pt>
                <c:pt idx="9">
                  <c:v>0.059333333333333</c:v>
                </c:pt>
                <c:pt idx="10">
                  <c:v>0.0606666666666671</c:v>
                </c:pt>
                <c:pt idx="11">
                  <c:v>0.0626666666666664</c:v>
                </c:pt>
                <c:pt idx="12">
                  <c:v>0.0643333333333333</c:v>
                </c:pt>
                <c:pt idx="13">
                  <c:v>0.0656666666666665</c:v>
                </c:pt>
                <c:pt idx="14">
                  <c:v>0.0676666666666668</c:v>
                </c:pt>
                <c:pt idx="15">
                  <c:v>0.0689999999999999</c:v>
                </c:pt>
                <c:pt idx="16">
                  <c:v>0.0703333333333336</c:v>
                </c:pt>
                <c:pt idx="17">
                  <c:v>0.0716666666666663</c:v>
                </c:pt>
                <c:pt idx="18">
                  <c:v>0.0730000000000004</c:v>
                </c:pt>
                <c:pt idx="19">
                  <c:v>0.0739999999999998</c:v>
                </c:pt>
                <c:pt idx="20">
                  <c:v>0.0749999999999999</c:v>
                </c:pt>
                <c:pt idx="21">
                  <c:v>0.0760000000000001</c:v>
                </c:pt>
                <c:pt idx="22">
                  <c:v>0.0766666666666667</c:v>
                </c:pt>
                <c:pt idx="23">
                  <c:v>0.0773333333333332</c:v>
                </c:pt>
                <c:pt idx="24">
                  <c:v>0.0779999999999998</c:v>
                </c:pt>
                <c:pt idx="25">
                  <c:v>0.0780000000000001</c:v>
                </c:pt>
                <c:pt idx="26">
                  <c:v>0.0780000000000001</c:v>
                </c:pt>
                <c:pt idx="27">
                  <c:v>0.0783333333333334</c:v>
                </c:pt>
                <c:pt idx="28">
                  <c:v>0.0776666666666668</c:v>
                </c:pt>
                <c:pt idx="29">
                  <c:v>0.0776666666666665</c:v>
                </c:pt>
                <c:pt idx="30">
                  <c:v>0.0766666666666667</c:v>
                </c:pt>
                <c:pt idx="31">
                  <c:v>0.0760000000000001</c:v>
                </c:pt>
                <c:pt idx="32">
                  <c:v>0.0749999999999999</c:v>
                </c:pt>
                <c:pt idx="33">
                  <c:v>0.0736666666666667</c:v>
                </c:pt>
                <c:pt idx="34">
                  <c:v>0.0719999999999999</c:v>
                </c:pt>
                <c:pt idx="35">
                  <c:v>0.0703333333333335</c:v>
                </c:pt>
                <c:pt idx="36">
                  <c:v>0.0683333333333331</c:v>
                </c:pt>
                <c:pt idx="37">
                  <c:v>0.0663333333333335</c:v>
                </c:pt>
                <c:pt idx="38">
                  <c:v>0.0639999999999999</c:v>
                </c:pt>
                <c:pt idx="39">
                  <c:v>0.061</c:v>
                </c:pt>
                <c:pt idx="40">
                  <c:v>0.0583333333333333</c:v>
                </c:pt>
                <c:pt idx="41">
                  <c:v>0.0553333333333333</c:v>
                </c:pt>
                <c:pt idx="42">
                  <c:v>0.052</c:v>
                </c:pt>
                <c:pt idx="43">
                  <c:v>0.0485333333333334</c:v>
                </c:pt>
                <c:pt idx="44">
                  <c:v>0.0451</c:v>
                </c:pt>
                <c:pt idx="45">
                  <c:v>0.0414</c:v>
                </c:pt>
                <c:pt idx="46">
                  <c:v>0.0377333333333333</c:v>
                </c:pt>
                <c:pt idx="47">
                  <c:v>0.0339666666666667</c:v>
                </c:pt>
                <c:pt idx="48">
                  <c:v>0.0302666666666667</c:v>
                </c:pt>
                <c:pt idx="49">
                  <c:v>0.0266</c:v>
                </c:pt>
                <c:pt idx="50">
                  <c:v>0.0230666666666667</c:v>
                </c:pt>
                <c:pt idx="51">
                  <c:v>0.0196666666666667</c:v>
                </c:pt>
                <c:pt idx="52">
                  <c:v>0.0165333333333333</c:v>
                </c:pt>
                <c:pt idx="53">
                  <c:v>0.0136333333333333</c:v>
                </c:pt>
                <c:pt idx="54">
                  <c:v>0.0109866666666667</c:v>
                </c:pt>
                <c:pt idx="55">
                  <c:v>0.00868999999999999</c:v>
                </c:pt>
                <c:pt idx="56">
                  <c:v>0.00670333333333333</c:v>
                </c:pt>
                <c:pt idx="57">
                  <c:v>0.00503666666666666</c:v>
                </c:pt>
                <c:pt idx="58">
                  <c:v>0.00368</c:v>
                </c:pt>
                <c:pt idx="59">
                  <c:v>0.00261</c:v>
                </c:pt>
                <c:pt idx="60">
                  <c:v>0.00179</c:v>
                </c:pt>
                <c:pt idx="61">
                  <c:v>0.00118766666666667</c:v>
                </c:pt>
                <c:pt idx="62">
                  <c:v>0.000758666666666666</c:v>
                </c:pt>
                <c:pt idx="63">
                  <c:v>0.000466</c:v>
                </c:pt>
                <c:pt idx="64">
                  <c:v>0.000274233333333333</c:v>
                </c:pt>
              </c:numCache>
            </c:numRef>
          </c:yVal>
          <c:smooth val="1"/>
        </c:ser>
        <c:ser>
          <c:idx val="2"/>
          <c:order val="3"/>
          <c:tx>
            <c:v>Sv1-Vγ2</c:v>
          </c:tx>
          <c:spPr>
            <a:ln w="1905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results!$M$2:$M$66</c:f>
              <c:numCache>
                <c:formatCode>0.00E+00</c:formatCode>
                <c:ptCount val="65"/>
                <c:pt idx="0">
                  <c:v>0.0633333333333343</c:v>
                </c:pt>
                <c:pt idx="1">
                  <c:v>0.0666666666666664</c:v>
                </c:pt>
                <c:pt idx="2">
                  <c:v>0.0699999999999994</c:v>
                </c:pt>
                <c:pt idx="3">
                  <c:v>0.0733333333333332</c:v>
                </c:pt>
                <c:pt idx="4">
                  <c:v>0.0733333333333332</c:v>
                </c:pt>
                <c:pt idx="5">
                  <c:v>0.0800000000000001</c:v>
                </c:pt>
                <c:pt idx="6">
                  <c:v>0.0800000000000001</c:v>
                </c:pt>
                <c:pt idx="7">
                  <c:v>0.083333333333333</c:v>
                </c:pt>
                <c:pt idx="8">
                  <c:v>0.0866666666666669</c:v>
                </c:pt>
                <c:pt idx="9">
                  <c:v>0.0900000000000007</c:v>
                </c:pt>
                <c:pt idx="10">
                  <c:v>0.0933333333333328</c:v>
                </c:pt>
                <c:pt idx="11">
                  <c:v>0.0966666666666667</c:v>
                </c:pt>
                <c:pt idx="12">
                  <c:v>0.0999999999999996</c:v>
                </c:pt>
                <c:pt idx="13">
                  <c:v>0.100000000000001</c:v>
                </c:pt>
                <c:pt idx="14">
                  <c:v>0.106666666666666</c:v>
                </c:pt>
                <c:pt idx="15">
                  <c:v>0.106666666666666</c:v>
                </c:pt>
                <c:pt idx="16">
                  <c:v>0.106666666666667</c:v>
                </c:pt>
                <c:pt idx="17">
                  <c:v>0.113333333333333</c:v>
                </c:pt>
                <c:pt idx="18">
                  <c:v>0.113333333333333</c:v>
                </c:pt>
                <c:pt idx="19">
                  <c:v>0.116666666666667</c:v>
                </c:pt>
                <c:pt idx="20">
                  <c:v>0.116666666666666</c:v>
                </c:pt>
                <c:pt idx="21">
                  <c:v>0.12</c:v>
                </c:pt>
                <c:pt idx="22">
                  <c:v>0.120333333333333</c:v>
                </c:pt>
                <c:pt idx="23">
                  <c:v>0.122</c:v>
                </c:pt>
                <c:pt idx="24">
                  <c:v>0.123333333333333</c:v>
                </c:pt>
                <c:pt idx="25">
                  <c:v>0.124</c:v>
                </c:pt>
                <c:pt idx="26">
                  <c:v>0.125</c:v>
                </c:pt>
                <c:pt idx="27">
                  <c:v>0.125</c:v>
                </c:pt>
                <c:pt idx="28">
                  <c:v>0.125333333333333</c:v>
                </c:pt>
                <c:pt idx="29">
                  <c:v>0.125333333333333</c:v>
                </c:pt>
                <c:pt idx="30">
                  <c:v>0.124666666666667</c:v>
                </c:pt>
                <c:pt idx="31">
                  <c:v>0.124333333333333</c:v>
                </c:pt>
                <c:pt idx="32">
                  <c:v>0.123</c:v>
                </c:pt>
                <c:pt idx="33">
                  <c:v>0.122</c:v>
                </c:pt>
                <c:pt idx="34">
                  <c:v>0.120333333333333</c:v>
                </c:pt>
                <c:pt idx="35">
                  <c:v>0.118333333333334</c:v>
                </c:pt>
                <c:pt idx="36">
                  <c:v>0.116333333333333</c:v>
                </c:pt>
                <c:pt idx="37">
                  <c:v>0.113666666666667</c:v>
                </c:pt>
                <c:pt idx="38">
                  <c:v>0.111</c:v>
                </c:pt>
                <c:pt idx="39">
                  <c:v>0.107666666666667</c:v>
                </c:pt>
                <c:pt idx="40">
                  <c:v>0.104333333333333</c:v>
                </c:pt>
                <c:pt idx="41">
                  <c:v>0.100333333333333</c:v>
                </c:pt>
                <c:pt idx="42">
                  <c:v>0.0960000000000001</c:v>
                </c:pt>
                <c:pt idx="43">
                  <c:v>0.0919999999999999</c:v>
                </c:pt>
                <c:pt idx="44">
                  <c:v>0.0869999999999999</c:v>
                </c:pt>
                <c:pt idx="45">
                  <c:v>0.0823333333333334</c:v>
                </c:pt>
                <c:pt idx="46">
                  <c:v>0.0769999999999999</c:v>
                </c:pt>
                <c:pt idx="47">
                  <c:v>0.0713333333333334</c:v>
                </c:pt>
                <c:pt idx="48">
                  <c:v>0.0663333333333333</c:v>
                </c:pt>
                <c:pt idx="49">
                  <c:v>0.0603333333333333</c:v>
                </c:pt>
                <c:pt idx="50">
                  <c:v>0.0549</c:v>
                </c:pt>
                <c:pt idx="51">
                  <c:v>0.0492</c:v>
                </c:pt>
                <c:pt idx="52">
                  <c:v>0.0436333333333333</c:v>
                </c:pt>
                <c:pt idx="53">
                  <c:v>0.0382333333333333</c:v>
                </c:pt>
                <c:pt idx="54">
                  <c:v>0.0330333333333333</c:v>
                </c:pt>
                <c:pt idx="55">
                  <c:v>0.0281333333333333</c:v>
                </c:pt>
                <c:pt idx="56">
                  <c:v>0.0236</c:v>
                </c:pt>
                <c:pt idx="57">
                  <c:v>0.0194</c:v>
                </c:pt>
                <c:pt idx="58">
                  <c:v>0.0156666666666667</c:v>
                </c:pt>
                <c:pt idx="59">
                  <c:v>0.0123966666666667</c:v>
                </c:pt>
                <c:pt idx="60">
                  <c:v>0.00958</c:v>
                </c:pt>
                <c:pt idx="61">
                  <c:v>0.00723</c:v>
                </c:pt>
                <c:pt idx="62">
                  <c:v>0.00531</c:v>
                </c:pt>
                <c:pt idx="63">
                  <c:v>0.00379666666666667</c:v>
                </c:pt>
                <c:pt idx="64">
                  <c:v>0.00263</c:v>
                </c:pt>
              </c:numCache>
            </c:numRef>
          </c:yVal>
          <c:smooth val="1"/>
        </c:ser>
        <c:ser>
          <c:idx val="3"/>
          <c:order val="4"/>
          <c:tx>
            <c:v>Sv1-Vγ3</c:v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dot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154.51</c:v>
                </c:pt>
                <c:pt idx="52">
                  <c:v>157.01</c:v>
                </c:pt>
                <c:pt idx="53">
                  <c:v>159.51</c:v>
                </c:pt>
                <c:pt idx="54">
                  <c:v>162.01</c:v>
                </c:pt>
                <c:pt idx="55">
                  <c:v>164.51</c:v>
                </c:pt>
                <c:pt idx="56">
                  <c:v>167.01</c:v>
                </c:pt>
                <c:pt idx="57">
                  <c:v>169.51</c:v>
                </c:pt>
                <c:pt idx="58">
                  <c:v>172.01</c:v>
                </c:pt>
                <c:pt idx="59">
                  <c:v>174.51</c:v>
                </c:pt>
                <c:pt idx="60">
                  <c:v>177.01</c:v>
                </c:pt>
                <c:pt idx="61">
                  <c:v>179.51</c:v>
                </c:pt>
                <c:pt idx="62">
                  <c:v>182.01</c:v>
                </c:pt>
                <c:pt idx="63">
                  <c:v>184.51</c:v>
                </c:pt>
                <c:pt idx="64">
                  <c:v>187.01</c:v>
                </c:pt>
              </c:numCache>
            </c:numRef>
          </c:xVal>
          <c:yVal>
            <c:numRef>
              <c:f>results!$P$2:$P$66</c:f>
              <c:numCache>
                <c:formatCode>0.00E+00</c:formatCode>
                <c:ptCount val="65"/>
                <c:pt idx="0">
                  <c:v>0.0633333333333343</c:v>
                </c:pt>
                <c:pt idx="1">
                  <c:v>0.0699999999999985</c:v>
                </c:pt>
                <c:pt idx="2">
                  <c:v>0.0700000000000003</c:v>
                </c:pt>
                <c:pt idx="3">
                  <c:v>0.0733333333333332</c:v>
                </c:pt>
                <c:pt idx="4">
                  <c:v>0.0766666666666671</c:v>
                </c:pt>
                <c:pt idx="5">
                  <c:v>0.0800000000000001</c:v>
                </c:pt>
                <c:pt idx="6">
                  <c:v>0.0833333333333339</c:v>
                </c:pt>
                <c:pt idx="7">
                  <c:v>0.086666666666666</c:v>
                </c:pt>
                <c:pt idx="8">
                  <c:v>0.0899999999999998</c:v>
                </c:pt>
                <c:pt idx="9">
                  <c:v>0.0933333333333337</c:v>
                </c:pt>
                <c:pt idx="10">
                  <c:v>0.0966666666666658</c:v>
                </c:pt>
                <c:pt idx="11">
                  <c:v>0.100000000000001</c:v>
                </c:pt>
                <c:pt idx="12">
                  <c:v>0.103333333333334</c:v>
                </c:pt>
                <c:pt idx="13">
                  <c:v>0.106666666666666</c:v>
                </c:pt>
                <c:pt idx="14">
                  <c:v>0.11</c:v>
                </c:pt>
                <c:pt idx="15">
                  <c:v>0.113333333333333</c:v>
                </c:pt>
                <c:pt idx="16">
                  <c:v>0.113333333333333</c:v>
                </c:pt>
                <c:pt idx="17">
                  <c:v>0.12</c:v>
                </c:pt>
                <c:pt idx="18">
                  <c:v>0.123333333333333</c:v>
                </c:pt>
                <c:pt idx="19">
                  <c:v>0.123333333333333</c:v>
                </c:pt>
                <c:pt idx="20">
                  <c:v>0.126666666666667</c:v>
                </c:pt>
                <c:pt idx="21">
                  <c:v>0.13</c:v>
                </c:pt>
                <c:pt idx="22">
                  <c:v>0.133333333333334</c:v>
                </c:pt>
                <c:pt idx="23">
                  <c:v>0.133333333333333</c:v>
                </c:pt>
                <c:pt idx="24">
                  <c:v>0.136666666666667</c:v>
                </c:pt>
                <c:pt idx="25">
                  <c:v>0.136666666666667</c:v>
                </c:pt>
                <c:pt idx="26">
                  <c:v>0.14</c:v>
                </c:pt>
                <c:pt idx="27">
                  <c:v>0.14</c:v>
                </c:pt>
                <c:pt idx="28">
                  <c:v>0.143333333333333</c:v>
                </c:pt>
                <c:pt idx="29">
                  <c:v>0.141</c:v>
                </c:pt>
                <c:pt idx="30">
                  <c:v>0.143333333333334</c:v>
                </c:pt>
                <c:pt idx="31">
                  <c:v>0.143333333333333</c:v>
                </c:pt>
                <c:pt idx="32">
                  <c:v>0.143666666666667</c:v>
                </c:pt>
                <c:pt idx="33">
                  <c:v>0.143</c:v>
                </c:pt>
                <c:pt idx="34">
                  <c:v>0.142666666666666</c:v>
                </c:pt>
                <c:pt idx="35">
                  <c:v>0.141666666666667</c:v>
                </c:pt>
                <c:pt idx="36">
                  <c:v>0.140666666666667</c:v>
                </c:pt>
                <c:pt idx="37">
                  <c:v>0.139</c:v>
                </c:pt>
                <c:pt idx="38">
                  <c:v>0.137</c:v>
                </c:pt>
                <c:pt idx="39">
                  <c:v>0.134666666666667</c:v>
                </c:pt>
                <c:pt idx="40">
                  <c:v>0.132333333333333</c:v>
                </c:pt>
                <c:pt idx="41">
                  <c:v>0.129333333333333</c:v>
                </c:pt>
                <c:pt idx="42">
                  <c:v>0.125666666666667</c:v>
                </c:pt>
                <c:pt idx="43">
                  <c:v>0.122333333333333</c:v>
                </c:pt>
                <c:pt idx="44">
                  <c:v>0.118333333333333</c:v>
                </c:pt>
                <c:pt idx="45">
                  <c:v>0.113666666666667</c:v>
                </c:pt>
                <c:pt idx="46">
                  <c:v>0.109</c:v>
                </c:pt>
                <c:pt idx="47">
                  <c:v>0.104</c:v>
                </c:pt>
                <c:pt idx="48">
                  <c:v>0.0983333333333332</c:v>
                </c:pt>
                <c:pt idx="49">
                  <c:v>0.0929999999999999</c:v>
                </c:pt>
                <c:pt idx="50">
                  <c:v>0.0870000000000001</c:v>
                </c:pt>
                <c:pt idx="51">
                  <c:v>0.0809999999999999</c:v>
                </c:pt>
                <c:pt idx="52">
                  <c:v>0.075</c:v>
                </c:pt>
                <c:pt idx="53">
                  <c:v>0.0683333333333333</c:v>
                </c:pt>
                <c:pt idx="54">
                  <c:v>0.0623333333333333</c:v>
                </c:pt>
                <c:pt idx="55">
                  <c:v>0.0557333333333333</c:v>
                </c:pt>
                <c:pt idx="56">
                  <c:v>0.0496333333333333</c:v>
                </c:pt>
                <c:pt idx="57">
                  <c:v>0.0436333333333333</c:v>
                </c:pt>
                <c:pt idx="58">
                  <c:v>0.0378666666666667</c:v>
                </c:pt>
                <c:pt idx="59">
                  <c:v>0.0323666666666666</c:v>
                </c:pt>
                <c:pt idx="60">
                  <c:v>0.0272666666666667</c:v>
                </c:pt>
                <c:pt idx="61">
                  <c:v>0.0226333333333333</c:v>
                </c:pt>
                <c:pt idx="62">
                  <c:v>0.0184</c:v>
                </c:pt>
                <c:pt idx="63">
                  <c:v>0.0147</c:v>
                </c:pt>
                <c:pt idx="64">
                  <c:v>0.01152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33000"/>
        <c:axId val="2135827144"/>
      </c:scatterChart>
      <c:valAx>
        <c:axId val="213423300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Temperature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827144"/>
        <c:crosses val="autoZero"/>
        <c:crossBetween val="midCat"/>
        <c:majorUnit val="25.0"/>
      </c:valAx>
      <c:valAx>
        <c:axId val="2135827144"/>
        <c:scaling>
          <c:orientation val="minMax"/>
          <c:max val="0.16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Hydrogen released rate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(ppmw min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233000"/>
        <c:crosses val="autoZero"/>
        <c:crossBetween val="midCat"/>
        <c:majorUnit val="0.0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9676025917927"/>
          <c:y val="0.0375575935838647"/>
          <c:w val="0.223606911447084"/>
          <c:h val="0.31710725834444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774700</xdr:colOff>
      <xdr:row>0</xdr:row>
      <xdr:rowOff>152400</xdr:rowOff>
    </xdr:from>
    <xdr:to>
      <xdr:col>27</xdr:col>
      <xdr:colOff>50800</xdr:colOff>
      <xdr:row>27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774700</xdr:colOff>
      <xdr:row>0</xdr:row>
      <xdr:rowOff>152400</xdr:rowOff>
    </xdr:from>
    <xdr:to>
      <xdr:col>27</xdr:col>
      <xdr:colOff>50800</xdr:colOff>
      <xdr:row>27</xdr:row>
      <xdr:rowOff>139700</xdr:rowOff>
    </xdr:to>
    <xdr:grpSp>
      <xdr:nvGrpSpPr>
        <xdr:cNvPr id="4" name="Group 3"/>
        <xdr:cNvGrpSpPr/>
      </xdr:nvGrpSpPr>
      <xdr:grpSpPr>
        <a:xfrm>
          <a:off x="17272000" y="152400"/>
          <a:ext cx="5880100" cy="5473700"/>
          <a:chOff x="17272000" y="152400"/>
          <a:chExt cx="5880100" cy="5473700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17272000" y="152400"/>
          <a:ext cx="5880100" cy="54737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/>
          <xdr:cNvSpPr txBox="1"/>
        </xdr:nvSpPr>
        <xdr:spPr>
          <a:xfrm>
            <a:off x="18338800" y="342900"/>
            <a:ext cx="44595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(d)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tabSelected="1" topLeftCell="Q1" workbookViewId="0">
      <selection activeCell="S4" sqref="S4"/>
    </sheetView>
  </sheetViews>
  <sheetFormatPr baseColWidth="10" defaultRowHeight="15" x14ac:dyDescent="0"/>
  <cols>
    <col min="19" max="19" width="21.5" customWidth="1"/>
  </cols>
  <sheetData>
    <row r="1" spans="1:17">
      <c r="B1" s="2" t="s">
        <v>0</v>
      </c>
    </row>
    <row r="2" spans="1:17">
      <c r="A2">
        <f>B2+273</f>
        <v>300</v>
      </c>
      <c r="B2">
        <v>27</v>
      </c>
      <c r="C2" s="1">
        <v>12.58</v>
      </c>
      <c r="D2" s="1">
        <f>(C2/3-C3/3)</f>
        <v>5.9999999999999609E-2</v>
      </c>
      <c r="F2" s="1">
        <v>8.8949999999999996</v>
      </c>
      <c r="G2" s="1">
        <f>(F2/3-F3/3)</f>
        <v>3.8666666666666405E-2</v>
      </c>
      <c r="I2" s="1">
        <v>17.04</v>
      </c>
      <c r="J2" s="1">
        <f>(I2/3-I3/3)</f>
        <v>6.666666666666643E-2</v>
      </c>
      <c r="L2" s="1"/>
      <c r="M2" s="1"/>
      <c r="O2" s="1"/>
      <c r="P2" s="1"/>
    </row>
    <row r="3" spans="1:17">
      <c r="A3">
        <f t="shared" ref="A3:A66" si="0">B3+273</f>
        <v>302.5</v>
      </c>
      <c r="B3">
        <v>29.5</v>
      </c>
      <c r="C3" s="1">
        <v>12.4</v>
      </c>
      <c r="D3" s="1">
        <f t="shared" ref="D3:D66" si="1">(C3/3-C4/3)</f>
        <v>6.3333333333333464E-2</v>
      </c>
      <c r="F3" s="1">
        <v>8.7789999999999999</v>
      </c>
      <c r="G3" s="1">
        <f t="shared" ref="G3:G66" si="2">(F3/3-F4/3)</f>
        <v>4.0333333333333776E-2</v>
      </c>
      <c r="I3" s="1">
        <v>16.84</v>
      </c>
      <c r="J3" s="1">
        <f t="shared" ref="J3:J66" si="3">(I3/3-I4/3)</f>
        <v>6.666666666666643E-2</v>
      </c>
      <c r="L3" s="1"/>
      <c r="M3" s="1"/>
      <c r="O3" s="1"/>
      <c r="P3" s="1"/>
    </row>
    <row r="4" spans="1:17">
      <c r="A4">
        <f t="shared" si="0"/>
        <v>305</v>
      </c>
      <c r="B4">
        <v>32</v>
      </c>
      <c r="C4" s="1">
        <v>12.21</v>
      </c>
      <c r="D4" s="1">
        <f t="shared" si="1"/>
        <v>6.6666666666667318E-2</v>
      </c>
      <c r="F4" s="1">
        <v>8.6579999999999995</v>
      </c>
      <c r="G4" s="1">
        <f t="shared" si="2"/>
        <v>4.1999999999999815E-2</v>
      </c>
      <c r="I4" s="1">
        <v>16.64</v>
      </c>
      <c r="J4" s="1">
        <f t="shared" si="3"/>
        <v>7.333333333333325E-2</v>
      </c>
      <c r="L4" s="1"/>
      <c r="M4" s="1"/>
      <c r="O4" s="1"/>
      <c r="P4" s="1"/>
    </row>
    <row r="5" spans="1:17">
      <c r="A5">
        <f t="shared" si="0"/>
        <v>307.5</v>
      </c>
      <c r="B5">
        <v>34.5</v>
      </c>
      <c r="C5" s="1">
        <v>12.01</v>
      </c>
      <c r="D5" s="1">
        <f t="shared" si="1"/>
        <v>6.6666666666665986E-2</v>
      </c>
      <c r="F5" s="1">
        <v>8.532</v>
      </c>
      <c r="G5" s="1">
        <f t="shared" si="2"/>
        <v>4.3999999999999595E-2</v>
      </c>
      <c r="I5" s="1">
        <v>16.420000000000002</v>
      </c>
      <c r="J5" s="1">
        <f t="shared" si="3"/>
        <v>7.3333333333334139E-2</v>
      </c>
      <c r="L5" s="1"/>
      <c r="M5" s="1"/>
      <c r="O5" s="1"/>
      <c r="P5" s="1"/>
    </row>
    <row r="6" spans="1:17">
      <c r="A6">
        <f t="shared" si="0"/>
        <v>310</v>
      </c>
      <c r="B6">
        <v>37</v>
      </c>
      <c r="C6" s="1">
        <v>11.81</v>
      </c>
      <c r="D6" s="1">
        <f t="shared" si="1"/>
        <v>7.3333333333333695E-2</v>
      </c>
      <c r="F6" s="1">
        <v>8.4</v>
      </c>
      <c r="G6" s="1">
        <f t="shared" si="2"/>
        <v>4.533333333333367E-2</v>
      </c>
      <c r="I6" s="1">
        <v>16.2</v>
      </c>
      <c r="J6" s="1">
        <f t="shared" si="3"/>
        <v>7.6666666666666217E-2</v>
      </c>
      <c r="L6" s="1"/>
      <c r="M6" s="1"/>
      <c r="O6" s="1"/>
      <c r="P6" s="1"/>
    </row>
    <row r="7" spans="1:17">
      <c r="A7">
        <f t="shared" si="0"/>
        <v>312.5</v>
      </c>
      <c r="B7">
        <v>39.5</v>
      </c>
      <c r="C7" s="1">
        <v>11.59</v>
      </c>
      <c r="D7" s="1">
        <f t="shared" si="1"/>
        <v>7.3333333333333695E-2</v>
      </c>
      <c r="F7" s="1">
        <v>8.2639999999999993</v>
      </c>
      <c r="G7" s="1">
        <f t="shared" si="2"/>
        <v>4.7000000000000153E-2</v>
      </c>
      <c r="I7" s="1">
        <v>15.97</v>
      </c>
      <c r="J7" s="1">
        <f t="shared" si="3"/>
        <v>8.3333333333333037E-2</v>
      </c>
      <c r="L7" s="1"/>
      <c r="M7" s="1"/>
      <c r="O7" s="1"/>
      <c r="P7" s="1"/>
    </row>
    <row r="8" spans="1:17">
      <c r="A8">
        <f t="shared" si="0"/>
        <v>315</v>
      </c>
      <c r="B8">
        <v>42</v>
      </c>
      <c r="C8" s="1">
        <v>11.37</v>
      </c>
      <c r="D8" s="1">
        <f t="shared" si="1"/>
        <v>7.3333333333332806E-2</v>
      </c>
      <c r="F8" s="1">
        <v>8.1229999999999993</v>
      </c>
      <c r="G8" s="1">
        <f t="shared" si="2"/>
        <v>4.8666666666666192E-2</v>
      </c>
      <c r="I8" s="1">
        <v>15.72</v>
      </c>
      <c r="J8" s="1">
        <f t="shared" si="3"/>
        <v>8.3333333333333037E-2</v>
      </c>
      <c r="L8" s="1"/>
      <c r="M8" s="1"/>
      <c r="O8" s="1"/>
      <c r="P8" s="1"/>
    </row>
    <row r="9" spans="1:17">
      <c r="A9">
        <f t="shared" si="0"/>
        <v>317.5</v>
      </c>
      <c r="B9">
        <v>44.5</v>
      </c>
      <c r="C9" s="1">
        <v>11.15</v>
      </c>
      <c r="D9" s="1">
        <f t="shared" si="1"/>
        <v>8.0000000000000071E-2</v>
      </c>
      <c r="F9" s="1">
        <v>7.9770000000000003</v>
      </c>
      <c r="G9" s="1">
        <f t="shared" si="2"/>
        <v>5.066666666666686E-2</v>
      </c>
      <c r="I9" s="1">
        <v>15.47</v>
      </c>
      <c r="J9" s="1">
        <f t="shared" si="3"/>
        <v>8.6666666666666892E-2</v>
      </c>
      <c r="L9" s="1"/>
      <c r="M9" s="1"/>
      <c r="O9" s="1"/>
      <c r="P9" s="1"/>
    </row>
    <row r="10" spans="1:17">
      <c r="A10">
        <f t="shared" si="0"/>
        <v>320</v>
      </c>
      <c r="B10">
        <v>47</v>
      </c>
      <c r="C10" s="1">
        <v>10.91</v>
      </c>
      <c r="D10" s="1">
        <f t="shared" si="1"/>
        <v>8.0000000000000071E-2</v>
      </c>
      <c r="F10" s="1">
        <v>7.8250000000000002</v>
      </c>
      <c r="G10" s="1">
        <f t="shared" si="2"/>
        <v>5.2333333333333343E-2</v>
      </c>
      <c r="I10" s="1">
        <v>15.21</v>
      </c>
      <c r="J10" s="1">
        <f t="shared" si="3"/>
        <v>9.3333333333333712E-2</v>
      </c>
      <c r="L10" s="1"/>
      <c r="M10" s="1"/>
      <c r="O10" s="1"/>
      <c r="P10" s="1"/>
    </row>
    <row r="11" spans="1:17">
      <c r="A11">
        <f t="shared" si="0"/>
        <v>322.5</v>
      </c>
      <c r="B11">
        <v>49.5</v>
      </c>
      <c r="C11" s="1">
        <v>10.67</v>
      </c>
      <c r="D11" s="1">
        <f t="shared" si="1"/>
        <v>8.3333333333333481E-2</v>
      </c>
      <c r="F11" s="1">
        <v>7.6680000000000001</v>
      </c>
      <c r="G11" s="1">
        <f t="shared" si="2"/>
        <v>5.3666666666666973E-2</v>
      </c>
      <c r="I11" s="1">
        <v>14.93</v>
      </c>
      <c r="J11" s="1">
        <f t="shared" si="3"/>
        <v>9.3333333333332824E-2</v>
      </c>
      <c r="L11" s="1"/>
      <c r="M11" s="1"/>
      <c r="O11" s="1"/>
      <c r="P11" s="1"/>
    </row>
    <row r="12" spans="1:17">
      <c r="A12">
        <f t="shared" si="0"/>
        <v>325</v>
      </c>
      <c r="B12">
        <v>52</v>
      </c>
      <c r="C12" s="1">
        <v>10.42</v>
      </c>
      <c r="D12" s="1">
        <f t="shared" si="1"/>
        <v>8.6666666666666448E-2</v>
      </c>
      <c r="F12" s="1">
        <v>7.5069999999999997</v>
      </c>
      <c r="G12" s="1">
        <f t="shared" si="2"/>
        <v>5.5666666666666309E-2</v>
      </c>
      <c r="I12" s="1">
        <v>14.65</v>
      </c>
      <c r="J12" s="1">
        <f t="shared" si="3"/>
        <v>9.6666666666667567E-2</v>
      </c>
      <c r="L12" s="1"/>
      <c r="M12" s="1"/>
      <c r="O12" s="1"/>
      <c r="P12" s="1"/>
    </row>
    <row r="13" spans="1:17">
      <c r="A13">
        <f t="shared" si="0"/>
        <v>327.5</v>
      </c>
      <c r="B13">
        <v>54.5</v>
      </c>
      <c r="C13" s="1">
        <v>10.16</v>
      </c>
      <c r="D13" s="1">
        <f t="shared" si="1"/>
        <v>8.7666666666666782E-2</v>
      </c>
      <c r="F13" s="1">
        <v>7.34</v>
      </c>
      <c r="G13" s="1">
        <f t="shared" si="2"/>
        <v>5.7333333333333236E-2</v>
      </c>
      <c r="I13" s="1">
        <v>14.36</v>
      </c>
      <c r="J13" s="1">
        <f t="shared" si="3"/>
        <v>9.9999999999999645E-2</v>
      </c>
      <c r="L13" s="1"/>
      <c r="M13" s="1"/>
      <c r="O13" s="1"/>
      <c r="P13" s="1"/>
    </row>
    <row r="14" spans="1:17">
      <c r="A14">
        <f t="shared" si="0"/>
        <v>330</v>
      </c>
      <c r="B14">
        <v>57</v>
      </c>
      <c r="C14" s="1">
        <v>9.8970000000000002</v>
      </c>
      <c r="D14" s="1">
        <f t="shared" si="1"/>
        <v>9.0333333333333599E-2</v>
      </c>
      <c r="F14" s="1">
        <v>7.1680000000000001</v>
      </c>
      <c r="G14" s="1">
        <f t="shared" si="2"/>
        <v>5.9000000000000163E-2</v>
      </c>
      <c r="I14" s="1">
        <v>14.06</v>
      </c>
      <c r="J14" s="1">
        <f t="shared" si="3"/>
        <v>0.1033333333333335</v>
      </c>
      <c r="L14" s="1"/>
      <c r="M14" s="1"/>
      <c r="O14" s="1"/>
      <c r="P14" s="1"/>
    </row>
    <row r="15" spans="1:17">
      <c r="A15">
        <f t="shared" si="0"/>
        <v>332.5</v>
      </c>
      <c r="B15">
        <v>59.5</v>
      </c>
      <c r="C15" s="1">
        <v>9.6259999999999994</v>
      </c>
      <c r="D15" s="1">
        <f t="shared" si="1"/>
        <v>9.1999999999999638E-2</v>
      </c>
      <c r="F15" s="1">
        <v>6.9909999999999997</v>
      </c>
      <c r="G15" s="1">
        <f t="shared" si="2"/>
        <v>6.033333333333335E-2</v>
      </c>
      <c r="I15" s="1">
        <v>13.75</v>
      </c>
      <c r="J15" s="1">
        <f t="shared" si="3"/>
        <v>0.1033333333333335</v>
      </c>
      <c r="L15" s="1"/>
      <c r="M15" s="1"/>
      <c r="O15" s="1"/>
      <c r="P15" s="1"/>
    </row>
    <row r="16" spans="1:17">
      <c r="A16">
        <f t="shared" si="0"/>
        <v>335</v>
      </c>
      <c r="B16">
        <v>62</v>
      </c>
      <c r="C16" s="1">
        <v>9.35</v>
      </c>
      <c r="D16" s="1">
        <f t="shared" si="1"/>
        <v>9.4000000000000306E-2</v>
      </c>
      <c r="F16" s="1">
        <v>6.81</v>
      </c>
      <c r="G16" s="1">
        <f t="shared" si="2"/>
        <v>6.2000000000000277E-2</v>
      </c>
      <c r="I16" s="1">
        <v>13.44</v>
      </c>
      <c r="J16" s="1">
        <f t="shared" si="3"/>
        <v>0.10999999999999943</v>
      </c>
      <c r="L16" s="1"/>
      <c r="M16" s="1"/>
      <c r="O16" s="1"/>
      <c r="P16" s="1"/>
      <c r="Q16" s="1"/>
    </row>
    <row r="17" spans="1:18">
      <c r="A17">
        <f t="shared" si="0"/>
        <v>337.5</v>
      </c>
      <c r="B17">
        <v>64.5</v>
      </c>
      <c r="C17" s="1">
        <v>9.0679999999999996</v>
      </c>
      <c r="D17" s="1">
        <f t="shared" si="1"/>
        <v>9.5666666666666345E-2</v>
      </c>
      <c r="F17" s="1">
        <v>6.6239999999999997</v>
      </c>
      <c r="G17" s="1">
        <f t="shared" si="2"/>
        <v>6.333333333333302E-2</v>
      </c>
      <c r="I17" s="1">
        <v>13.11</v>
      </c>
      <c r="J17" s="1">
        <f t="shared" si="3"/>
        <v>0.11000000000000032</v>
      </c>
      <c r="L17" s="1"/>
      <c r="M17" s="1"/>
      <c r="O17" s="1"/>
      <c r="P17" s="1"/>
      <c r="Q17" s="1"/>
      <c r="R17" s="1"/>
    </row>
    <row r="18" spans="1:18">
      <c r="A18">
        <f t="shared" si="0"/>
        <v>340</v>
      </c>
      <c r="B18">
        <v>67</v>
      </c>
      <c r="C18" s="1">
        <v>8.7810000000000006</v>
      </c>
      <c r="D18" s="1">
        <f t="shared" si="1"/>
        <v>9.7666666666667012E-2</v>
      </c>
      <c r="F18" s="1">
        <v>6.4340000000000002</v>
      </c>
      <c r="G18" s="1">
        <f t="shared" si="2"/>
        <v>6.466666666666665E-2</v>
      </c>
      <c r="I18" s="1">
        <v>12.78</v>
      </c>
      <c r="J18" s="1">
        <f t="shared" si="3"/>
        <v>0.11666666666666625</v>
      </c>
      <c r="L18" s="1"/>
      <c r="M18" s="1"/>
      <c r="O18" s="1"/>
      <c r="P18" s="1"/>
      <c r="Q18" s="1"/>
      <c r="R18" s="1"/>
    </row>
    <row r="19" spans="1:18">
      <c r="A19">
        <f t="shared" si="0"/>
        <v>342.5</v>
      </c>
      <c r="B19">
        <v>69.5</v>
      </c>
      <c r="C19" s="1">
        <v>8.4879999999999995</v>
      </c>
      <c r="D19" s="1">
        <f t="shared" si="1"/>
        <v>9.8666666666666458E-2</v>
      </c>
      <c r="F19" s="1">
        <v>6.24</v>
      </c>
      <c r="G19" s="1">
        <f t="shared" si="2"/>
        <v>6.6000000000000281E-2</v>
      </c>
      <c r="I19" s="1">
        <v>12.43</v>
      </c>
      <c r="J19" s="1">
        <f t="shared" si="3"/>
        <v>0.11666666666666714</v>
      </c>
      <c r="L19" s="1"/>
      <c r="M19" s="1"/>
      <c r="O19" s="1"/>
      <c r="P19" s="1"/>
    </row>
    <row r="20" spans="1:18">
      <c r="A20">
        <f t="shared" si="0"/>
        <v>345</v>
      </c>
      <c r="B20">
        <v>72</v>
      </c>
      <c r="C20" s="1">
        <v>8.1920000000000002</v>
      </c>
      <c r="D20" s="1">
        <f t="shared" si="1"/>
        <v>0.10033333333333339</v>
      </c>
      <c r="F20" s="1">
        <v>6.0419999999999998</v>
      </c>
      <c r="G20" s="1">
        <f t="shared" si="2"/>
        <v>6.7333333333333245E-2</v>
      </c>
      <c r="I20" s="1">
        <v>12.08</v>
      </c>
      <c r="J20" s="1">
        <f t="shared" si="3"/>
        <v>0.11666666666666625</v>
      </c>
      <c r="L20" s="1"/>
      <c r="M20" s="1"/>
      <c r="O20" s="1"/>
      <c r="P20" s="1"/>
    </row>
    <row r="21" spans="1:18">
      <c r="A21">
        <f t="shared" si="0"/>
        <v>347.5</v>
      </c>
      <c r="B21">
        <v>74.5</v>
      </c>
      <c r="C21" s="1">
        <v>7.891</v>
      </c>
      <c r="D21" s="1">
        <f t="shared" si="1"/>
        <v>0.10133333333333328</v>
      </c>
      <c r="F21" s="1">
        <v>5.84</v>
      </c>
      <c r="G21" s="1">
        <f t="shared" si="2"/>
        <v>6.8333333333333357E-2</v>
      </c>
      <c r="I21" s="1">
        <v>11.73</v>
      </c>
      <c r="J21" s="1">
        <f t="shared" si="3"/>
        <v>0.12000000000000055</v>
      </c>
      <c r="L21" s="3">
        <f>(14.64-7.52)/7.52*100</f>
        <v>94.680851063829806</v>
      </c>
      <c r="M21" s="1"/>
      <c r="O21" s="1"/>
      <c r="P21" s="1"/>
    </row>
    <row r="22" spans="1:18">
      <c r="A22">
        <f t="shared" si="0"/>
        <v>350</v>
      </c>
      <c r="B22">
        <v>77</v>
      </c>
      <c r="C22" s="1">
        <v>7.5869999999999997</v>
      </c>
      <c r="D22" s="1">
        <f t="shared" si="1"/>
        <v>0.10233333333333317</v>
      </c>
      <c r="F22" s="1">
        <v>5.6349999999999998</v>
      </c>
      <c r="G22" s="1">
        <f t="shared" si="2"/>
        <v>6.9333333333333247E-2</v>
      </c>
      <c r="I22" s="1">
        <v>11.37</v>
      </c>
      <c r="J22" s="1">
        <f t="shared" si="3"/>
        <v>0.12333333333333307</v>
      </c>
      <c r="L22" s="1"/>
      <c r="M22" s="1"/>
      <c r="O22" s="1"/>
      <c r="P22" s="1"/>
    </row>
    <row r="23" spans="1:18">
      <c r="A23">
        <f t="shared" si="0"/>
        <v>352.5</v>
      </c>
      <c r="B23">
        <v>79.5</v>
      </c>
      <c r="C23" s="1">
        <v>7.28</v>
      </c>
      <c r="D23" s="1">
        <f t="shared" si="1"/>
        <v>0.1030000000000002</v>
      </c>
      <c r="F23" s="1">
        <v>5.4269999999999996</v>
      </c>
      <c r="G23" s="1">
        <f t="shared" si="2"/>
        <v>7.0333333333333137E-2</v>
      </c>
      <c r="I23" s="1">
        <v>11</v>
      </c>
      <c r="J23" s="1">
        <f t="shared" si="3"/>
        <v>0.12666666666666693</v>
      </c>
      <c r="L23" s="1"/>
      <c r="M23" s="1"/>
      <c r="O23" s="1"/>
      <c r="P23" s="1"/>
    </row>
    <row r="24" spans="1:18">
      <c r="A24">
        <f t="shared" si="0"/>
        <v>355</v>
      </c>
      <c r="B24">
        <v>82</v>
      </c>
      <c r="C24" s="1">
        <v>6.9710000000000001</v>
      </c>
      <c r="D24" s="1">
        <f t="shared" si="1"/>
        <v>0.10366666666666635</v>
      </c>
      <c r="F24" s="1">
        <v>5.2160000000000002</v>
      </c>
      <c r="G24" s="1">
        <f t="shared" si="2"/>
        <v>7.1000000000000174E-2</v>
      </c>
      <c r="I24" s="1">
        <v>10.62</v>
      </c>
      <c r="J24" s="1">
        <f t="shared" si="3"/>
        <v>0.12666666666666604</v>
      </c>
      <c r="L24" s="1"/>
      <c r="M24" s="1"/>
      <c r="O24" s="1"/>
      <c r="P24" s="1"/>
    </row>
    <row r="25" spans="1:18">
      <c r="A25">
        <f t="shared" si="0"/>
        <v>357.5</v>
      </c>
      <c r="B25">
        <v>84.5</v>
      </c>
      <c r="C25" s="1">
        <v>6.66</v>
      </c>
      <c r="D25" s="1">
        <f t="shared" si="1"/>
        <v>0.10400000000000009</v>
      </c>
      <c r="F25" s="1">
        <v>5.0030000000000001</v>
      </c>
      <c r="G25" s="1">
        <f t="shared" si="2"/>
        <v>7.2000000000000064E-2</v>
      </c>
      <c r="I25" s="1">
        <v>10.24</v>
      </c>
      <c r="J25" s="1">
        <f t="shared" si="3"/>
        <v>0.12633333333333319</v>
      </c>
      <c r="L25" s="1"/>
      <c r="M25" s="1"/>
      <c r="O25" s="1"/>
      <c r="P25" s="1"/>
    </row>
    <row r="26" spans="1:18">
      <c r="A26">
        <f t="shared" si="0"/>
        <v>360</v>
      </c>
      <c r="B26">
        <v>87</v>
      </c>
      <c r="C26" s="1">
        <v>6.3479999999999999</v>
      </c>
      <c r="D26" s="1">
        <f t="shared" si="1"/>
        <v>0.1036666666666668</v>
      </c>
      <c r="F26" s="1">
        <v>4.7869999999999999</v>
      </c>
      <c r="G26" s="1">
        <f t="shared" si="2"/>
        <v>7.2000000000000064E-2</v>
      </c>
      <c r="I26" s="1">
        <v>9.8610000000000007</v>
      </c>
      <c r="J26" s="1">
        <f t="shared" si="3"/>
        <v>0.12900000000000045</v>
      </c>
      <c r="L26" s="1"/>
      <c r="M26" s="1"/>
      <c r="O26" s="1"/>
      <c r="P26" s="1"/>
    </row>
    <row r="27" spans="1:18">
      <c r="A27">
        <f t="shared" si="0"/>
        <v>362.5</v>
      </c>
      <c r="B27">
        <v>89.5</v>
      </c>
      <c r="C27" s="1">
        <v>6.0369999999999999</v>
      </c>
      <c r="D27" s="1">
        <f t="shared" si="1"/>
        <v>0.10400000000000009</v>
      </c>
      <c r="F27" s="1">
        <v>4.5709999999999997</v>
      </c>
      <c r="G27" s="1">
        <f t="shared" si="2"/>
        <v>7.2666666666666657E-2</v>
      </c>
      <c r="I27" s="1">
        <v>9.4740000000000002</v>
      </c>
      <c r="J27" s="1">
        <f t="shared" si="3"/>
        <v>0.12999999999999989</v>
      </c>
      <c r="L27" s="1"/>
      <c r="M27" s="1"/>
      <c r="O27" s="1"/>
      <c r="P27" s="1"/>
    </row>
    <row r="28" spans="1:18">
      <c r="A28">
        <f t="shared" si="0"/>
        <v>365</v>
      </c>
      <c r="B28">
        <v>92</v>
      </c>
      <c r="C28" s="1">
        <v>5.7249999999999996</v>
      </c>
      <c r="D28" s="1">
        <f t="shared" si="1"/>
        <v>0.10333333333333328</v>
      </c>
      <c r="F28" s="1">
        <v>4.3529999999999998</v>
      </c>
      <c r="G28" s="1">
        <f t="shared" si="2"/>
        <v>7.2666666666666657E-2</v>
      </c>
      <c r="I28" s="1">
        <v>9.0839999999999996</v>
      </c>
      <c r="J28" s="1">
        <f t="shared" si="3"/>
        <v>0.13066666666666649</v>
      </c>
      <c r="L28" s="1"/>
      <c r="M28" s="1"/>
      <c r="O28" s="1"/>
      <c r="P28" s="1"/>
    </row>
    <row r="29" spans="1:18">
      <c r="A29">
        <f t="shared" si="0"/>
        <v>367.5</v>
      </c>
      <c r="B29">
        <v>94.5</v>
      </c>
      <c r="C29" s="1">
        <v>5.415</v>
      </c>
      <c r="D29" s="1">
        <f t="shared" si="1"/>
        <v>0.10266666666666646</v>
      </c>
      <c r="F29" s="1">
        <v>4.1349999999999998</v>
      </c>
      <c r="G29" s="1">
        <f t="shared" si="2"/>
        <v>7.2666666666666657E-2</v>
      </c>
      <c r="I29" s="1">
        <v>8.6920000000000002</v>
      </c>
      <c r="J29" s="1">
        <f t="shared" si="3"/>
        <v>0.13133333333333352</v>
      </c>
      <c r="L29" s="1"/>
      <c r="M29" s="1"/>
      <c r="O29" s="1"/>
      <c r="P29" s="1"/>
    </row>
    <row r="30" spans="1:18">
      <c r="A30">
        <f t="shared" si="0"/>
        <v>370</v>
      </c>
      <c r="B30">
        <v>97</v>
      </c>
      <c r="C30" s="1">
        <v>5.1070000000000002</v>
      </c>
      <c r="D30" s="1">
        <f t="shared" si="1"/>
        <v>0.10166666666666702</v>
      </c>
      <c r="F30" s="1">
        <v>3.9169999999999998</v>
      </c>
      <c r="G30" s="1">
        <f t="shared" si="2"/>
        <v>7.2666666666666657E-2</v>
      </c>
      <c r="I30" s="1">
        <v>8.298</v>
      </c>
      <c r="J30" s="1">
        <f t="shared" si="3"/>
        <v>0.13133333333333352</v>
      </c>
      <c r="L30" s="1"/>
      <c r="M30" s="1"/>
      <c r="O30" s="1"/>
      <c r="P30" s="1"/>
    </row>
    <row r="31" spans="1:18">
      <c r="A31">
        <f t="shared" si="0"/>
        <v>372.5</v>
      </c>
      <c r="B31">
        <v>99.5</v>
      </c>
      <c r="C31" s="1">
        <v>4.8019999999999996</v>
      </c>
      <c r="D31" s="1">
        <f t="shared" si="1"/>
        <v>0.10066666666666646</v>
      </c>
      <c r="F31" s="1">
        <v>3.6989999999999998</v>
      </c>
      <c r="G31" s="1">
        <f t="shared" si="2"/>
        <v>7.2333333333333139E-2</v>
      </c>
      <c r="I31" s="1">
        <v>7.9039999999999999</v>
      </c>
      <c r="J31" s="1">
        <f t="shared" si="3"/>
        <v>0.13133333333333308</v>
      </c>
      <c r="L31" s="1"/>
      <c r="M31" s="1"/>
      <c r="O31" s="1"/>
      <c r="P31" s="1"/>
    </row>
    <row r="32" spans="1:18">
      <c r="A32">
        <f t="shared" si="0"/>
        <v>375</v>
      </c>
      <c r="B32">
        <v>102</v>
      </c>
      <c r="C32" s="1">
        <v>4.5</v>
      </c>
      <c r="D32" s="1">
        <f t="shared" si="1"/>
        <v>9.9333333333333274E-2</v>
      </c>
      <c r="F32" s="1">
        <v>3.4820000000000002</v>
      </c>
      <c r="G32" s="1">
        <f t="shared" si="2"/>
        <v>7.1666666666666767E-2</v>
      </c>
      <c r="I32" s="1">
        <v>7.51</v>
      </c>
      <c r="J32" s="1">
        <f t="shared" si="3"/>
        <v>0.13100000000000023</v>
      </c>
      <c r="L32" s="1"/>
      <c r="M32" s="1"/>
      <c r="O32" s="1"/>
      <c r="P32" s="1"/>
    </row>
    <row r="33" spans="1:21" ht="23">
      <c r="A33">
        <f t="shared" si="0"/>
        <v>377.5</v>
      </c>
      <c r="B33">
        <v>104.5</v>
      </c>
      <c r="C33" s="1">
        <v>4.202</v>
      </c>
      <c r="D33" s="1">
        <f t="shared" si="1"/>
        <v>9.7333333333333272E-2</v>
      </c>
      <c r="F33" s="1">
        <v>3.2669999999999999</v>
      </c>
      <c r="G33" s="1">
        <f t="shared" si="2"/>
        <v>7.0999999999999952E-2</v>
      </c>
      <c r="I33" s="1">
        <v>7.117</v>
      </c>
      <c r="J33" s="1">
        <f t="shared" si="3"/>
        <v>0.13033333333333319</v>
      </c>
      <c r="L33" s="1"/>
      <c r="M33" s="1"/>
      <c r="O33" s="1"/>
      <c r="P33" s="1"/>
      <c r="S33" s="5" t="s">
        <v>2</v>
      </c>
      <c r="T33" s="5"/>
      <c r="U33" s="5" t="s">
        <v>3</v>
      </c>
    </row>
    <row r="34" spans="1:21">
      <c r="A34">
        <f t="shared" si="0"/>
        <v>380</v>
      </c>
      <c r="B34">
        <v>107</v>
      </c>
      <c r="C34" s="1">
        <v>3.91</v>
      </c>
      <c r="D34" s="1">
        <f t="shared" si="1"/>
        <v>9.5666666666666789E-2</v>
      </c>
      <c r="F34" s="1">
        <v>3.0539999999999998</v>
      </c>
      <c r="G34" s="1">
        <f t="shared" si="2"/>
        <v>7.0000000000000062E-2</v>
      </c>
      <c r="I34" s="1">
        <v>6.726</v>
      </c>
      <c r="J34" s="1">
        <f t="shared" si="3"/>
        <v>0.1296666666666666</v>
      </c>
      <c r="L34" s="1"/>
      <c r="M34" s="1"/>
      <c r="O34" s="1"/>
      <c r="P34" s="1"/>
    </row>
    <row r="35" spans="1:21">
      <c r="A35">
        <f t="shared" si="0"/>
        <v>382.5</v>
      </c>
      <c r="B35">
        <v>109.5</v>
      </c>
      <c r="C35" s="1">
        <v>3.6230000000000002</v>
      </c>
      <c r="D35" s="1">
        <f t="shared" si="1"/>
        <v>9.3333333333333268E-2</v>
      </c>
      <c r="F35" s="1">
        <v>2.8439999999999999</v>
      </c>
      <c r="G35" s="1">
        <f t="shared" si="2"/>
        <v>6.899999999999995E-2</v>
      </c>
      <c r="I35" s="1">
        <v>6.3369999999999997</v>
      </c>
      <c r="J35" s="1">
        <f t="shared" si="3"/>
        <v>0.12799999999999989</v>
      </c>
      <c r="L35" s="1"/>
      <c r="M35" s="1"/>
      <c r="O35" s="1"/>
      <c r="P35" s="1"/>
    </row>
    <row r="36" spans="1:21" ht="23">
      <c r="A36">
        <f t="shared" si="0"/>
        <v>385</v>
      </c>
      <c r="B36">
        <v>112</v>
      </c>
      <c r="C36" s="1">
        <v>3.343</v>
      </c>
      <c r="D36" s="1">
        <f t="shared" si="1"/>
        <v>9.0666666666666673E-2</v>
      </c>
      <c r="F36" s="1">
        <v>2.637</v>
      </c>
      <c r="G36" s="1">
        <f t="shared" si="2"/>
        <v>6.7666666666666653E-2</v>
      </c>
      <c r="I36" s="1">
        <v>5.9530000000000003</v>
      </c>
      <c r="J36" s="1">
        <f t="shared" si="3"/>
        <v>0.12666666666666671</v>
      </c>
      <c r="L36" s="1"/>
      <c r="M36" s="1"/>
      <c r="O36" s="1"/>
      <c r="P36" s="1"/>
      <c r="S36" s="4" t="s">
        <v>4</v>
      </c>
      <c r="T36" s="6">
        <f>-(G93-D93)/D93*100</f>
        <v>29.29252782193959</v>
      </c>
      <c r="U36" s="6" t="s">
        <v>5</v>
      </c>
    </row>
    <row r="37" spans="1:21">
      <c r="A37">
        <f t="shared" si="0"/>
        <v>387.5</v>
      </c>
      <c r="B37">
        <v>114.5</v>
      </c>
      <c r="C37" s="1">
        <v>3.0710000000000002</v>
      </c>
      <c r="D37" s="1">
        <f t="shared" si="1"/>
        <v>8.8000000000000078E-2</v>
      </c>
      <c r="F37" s="1">
        <v>2.4340000000000002</v>
      </c>
      <c r="G37" s="1">
        <f t="shared" si="2"/>
        <v>6.5666666666666651E-2</v>
      </c>
      <c r="I37" s="1">
        <v>5.5730000000000004</v>
      </c>
      <c r="J37" s="1">
        <f t="shared" si="3"/>
        <v>0.12466666666666693</v>
      </c>
      <c r="L37" s="1"/>
      <c r="M37" s="1"/>
      <c r="O37" s="1"/>
      <c r="P37" s="1"/>
    </row>
    <row r="38" spans="1:21" ht="23">
      <c r="A38">
        <f t="shared" si="0"/>
        <v>390</v>
      </c>
      <c r="B38">
        <v>117</v>
      </c>
      <c r="C38" s="1">
        <v>2.8069999999999999</v>
      </c>
      <c r="D38" s="1">
        <f t="shared" si="1"/>
        <v>8.4999999999999964E-2</v>
      </c>
      <c r="F38" s="1">
        <v>2.2370000000000001</v>
      </c>
      <c r="G38" s="1">
        <f t="shared" si="2"/>
        <v>6.4333333333333353E-2</v>
      </c>
      <c r="I38" s="1">
        <v>5.1989999999999998</v>
      </c>
      <c r="J38" s="1">
        <f t="shared" si="3"/>
        <v>0.12266666666666648</v>
      </c>
      <c r="L38" s="1"/>
      <c r="M38" s="1"/>
      <c r="O38" s="1"/>
      <c r="P38" s="1"/>
      <c r="S38" s="4" t="s">
        <v>6</v>
      </c>
      <c r="T38" s="6">
        <f>-(1.3715-3.6)/3.6*100</f>
        <v>61.902777777777786</v>
      </c>
      <c r="U38" s="6" t="s">
        <v>5</v>
      </c>
    </row>
    <row r="39" spans="1:21">
      <c r="A39">
        <f t="shared" si="0"/>
        <v>392.5</v>
      </c>
      <c r="B39">
        <v>119.5</v>
      </c>
      <c r="C39" s="1">
        <v>2.552</v>
      </c>
      <c r="D39" s="1">
        <f t="shared" si="1"/>
        <v>8.1666666666666665E-2</v>
      </c>
      <c r="F39" s="1">
        <v>2.044</v>
      </c>
      <c r="G39" s="1">
        <f t="shared" si="2"/>
        <v>6.1999999999999944E-2</v>
      </c>
      <c r="I39" s="1">
        <v>4.8310000000000004</v>
      </c>
      <c r="J39" s="1">
        <f t="shared" si="3"/>
        <v>0.11966666666666659</v>
      </c>
      <c r="L39" s="1"/>
      <c r="M39" s="1"/>
      <c r="O39" s="1"/>
      <c r="P39" s="1"/>
    </row>
    <row r="40" spans="1:21">
      <c r="A40">
        <f t="shared" si="0"/>
        <v>395</v>
      </c>
      <c r="B40">
        <v>122</v>
      </c>
      <c r="C40" s="1">
        <v>2.3069999999999999</v>
      </c>
      <c r="D40" s="1">
        <f t="shared" si="1"/>
        <v>7.8000000000000069E-2</v>
      </c>
      <c r="F40" s="1">
        <v>1.8580000000000001</v>
      </c>
      <c r="G40" s="1">
        <f t="shared" si="2"/>
        <v>5.9666666666666757E-2</v>
      </c>
      <c r="I40" s="1">
        <v>4.4720000000000004</v>
      </c>
      <c r="J40" s="1">
        <f t="shared" si="3"/>
        <v>0.11699999999999999</v>
      </c>
      <c r="L40" s="1"/>
      <c r="M40" s="1"/>
      <c r="O40" s="1"/>
      <c r="P40" s="1"/>
    </row>
    <row r="41" spans="1:21">
      <c r="A41">
        <f t="shared" si="0"/>
        <v>397.5</v>
      </c>
      <c r="B41">
        <v>124.5</v>
      </c>
      <c r="C41" s="1">
        <v>2.073</v>
      </c>
      <c r="D41" s="1">
        <f t="shared" si="1"/>
        <v>7.4333333333333251E-2</v>
      </c>
      <c r="F41" s="1">
        <v>1.679</v>
      </c>
      <c r="G41" s="1">
        <f t="shared" si="2"/>
        <v>5.7333333333333347E-2</v>
      </c>
      <c r="I41" s="1">
        <v>4.1210000000000004</v>
      </c>
      <c r="J41" s="1">
        <f t="shared" si="3"/>
        <v>0.1136666666666668</v>
      </c>
      <c r="L41" s="1"/>
      <c r="M41" s="1"/>
      <c r="O41" s="1"/>
      <c r="P41" s="1"/>
    </row>
    <row r="42" spans="1:21" ht="23">
      <c r="A42">
        <f t="shared" si="0"/>
        <v>400</v>
      </c>
      <c r="B42">
        <v>127</v>
      </c>
      <c r="C42" s="1">
        <v>1.85</v>
      </c>
      <c r="D42" s="1">
        <f t="shared" si="1"/>
        <v>7.0333333333333359E-2</v>
      </c>
      <c r="F42" s="1">
        <v>1.5069999999999999</v>
      </c>
      <c r="G42" s="1">
        <f t="shared" si="2"/>
        <v>5.4333333333333289E-2</v>
      </c>
      <c r="I42" s="1">
        <v>3.78</v>
      </c>
      <c r="J42" s="1">
        <f t="shared" si="3"/>
        <v>0.10999999999999988</v>
      </c>
      <c r="L42" s="1"/>
      <c r="M42" s="1"/>
      <c r="O42" s="1"/>
      <c r="P42" s="1"/>
      <c r="S42" s="4" t="s">
        <v>4</v>
      </c>
      <c r="T42" s="7">
        <f>(J93-D93)/D93*100</f>
        <v>35.453100158982473</v>
      </c>
      <c r="U42" s="7" t="s">
        <v>5</v>
      </c>
    </row>
    <row r="43" spans="1:21">
      <c r="A43">
        <f t="shared" si="0"/>
        <v>402.5</v>
      </c>
      <c r="B43">
        <v>129.5</v>
      </c>
      <c r="C43" s="1">
        <v>1.639</v>
      </c>
      <c r="D43" s="1">
        <f t="shared" si="1"/>
        <v>6.6000000000000003E-2</v>
      </c>
      <c r="F43" s="1">
        <v>1.3440000000000001</v>
      </c>
      <c r="G43" s="1">
        <f t="shared" si="2"/>
        <v>5.1666666666666639E-2</v>
      </c>
      <c r="I43" s="1">
        <v>3.45</v>
      </c>
      <c r="J43" s="1">
        <f t="shared" si="3"/>
        <v>0.10600000000000009</v>
      </c>
      <c r="L43" s="1"/>
      <c r="M43" s="1"/>
      <c r="O43" s="1"/>
      <c r="P43" s="1"/>
      <c r="T43" s="8"/>
      <c r="U43" s="8"/>
    </row>
    <row r="44" spans="1:21" ht="23">
      <c r="A44">
        <f t="shared" si="0"/>
        <v>405</v>
      </c>
      <c r="B44">
        <v>132</v>
      </c>
      <c r="C44" s="1">
        <v>1.4410000000000001</v>
      </c>
      <c r="D44" s="1">
        <f t="shared" si="1"/>
        <v>6.1666666666666647E-2</v>
      </c>
      <c r="F44" s="1">
        <v>1.1890000000000001</v>
      </c>
      <c r="G44" s="1">
        <f t="shared" si="2"/>
        <v>4.8666666666666747E-2</v>
      </c>
      <c r="I44" s="1">
        <v>3.1320000000000001</v>
      </c>
      <c r="J44" s="1">
        <f t="shared" si="3"/>
        <v>0.10166666666666668</v>
      </c>
      <c r="L44" s="1"/>
      <c r="M44" s="1"/>
      <c r="O44" s="1"/>
      <c r="P44" s="1"/>
      <c r="S44" s="4" t="s">
        <v>7</v>
      </c>
      <c r="T44" s="7">
        <f>(0.34-0.21)/0.21*100</f>
        <v>61.904761904761919</v>
      </c>
      <c r="U44" s="7" t="s">
        <v>5</v>
      </c>
    </row>
    <row r="45" spans="1:21">
      <c r="A45">
        <f t="shared" si="0"/>
        <v>407.5</v>
      </c>
      <c r="B45">
        <v>134.5</v>
      </c>
      <c r="C45" s="1">
        <v>1.256</v>
      </c>
      <c r="D45" s="1">
        <f t="shared" si="1"/>
        <v>5.7000000000000051E-2</v>
      </c>
      <c r="F45" s="1">
        <v>1.0429999999999999</v>
      </c>
      <c r="G45" s="1">
        <f t="shared" si="2"/>
        <v>4.5299999999999951E-2</v>
      </c>
      <c r="I45" s="1">
        <v>2.827</v>
      </c>
      <c r="J45" s="1">
        <f t="shared" si="3"/>
        <v>9.6999999999999975E-2</v>
      </c>
      <c r="L45" s="1"/>
      <c r="M45" s="1"/>
      <c r="O45" s="1"/>
      <c r="P45" s="1"/>
    </row>
    <row r="46" spans="1:21">
      <c r="A46">
        <f t="shared" si="0"/>
        <v>410</v>
      </c>
      <c r="B46">
        <v>137</v>
      </c>
      <c r="C46" s="1">
        <v>1.085</v>
      </c>
      <c r="D46" s="1">
        <f t="shared" si="1"/>
        <v>5.2433333333333332E-2</v>
      </c>
      <c r="F46" s="1">
        <v>0.90710000000000002</v>
      </c>
      <c r="G46" s="1">
        <f t="shared" si="2"/>
        <v>4.1933333333333322E-2</v>
      </c>
      <c r="I46" s="1">
        <v>2.536</v>
      </c>
      <c r="J46" s="1">
        <f t="shared" si="3"/>
        <v>9.2333333333333378E-2</v>
      </c>
      <c r="L46" s="1"/>
      <c r="M46" s="1"/>
      <c r="O46" s="1"/>
      <c r="P46" s="1"/>
    </row>
    <row r="47" spans="1:21">
      <c r="A47">
        <f t="shared" si="0"/>
        <v>412.5</v>
      </c>
      <c r="B47">
        <v>139.5</v>
      </c>
      <c r="C47" s="1">
        <v>0.92769999999999997</v>
      </c>
      <c r="D47" s="1">
        <f t="shared" si="1"/>
        <v>4.7699999999999965E-2</v>
      </c>
      <c r="F47" s="1">
        <v>0.78129999999999999</v>
      </c>
      <c r="G47" s="1">
        <f t="shared" si="2"/>
        <v>3.8466666666666677E-2</v>
      </c>
      <c r="I47" s="1">
        <v>2.2589999999999999</v>
      </c>
      <c r="J47" s="1">
        <f t="shared" si="3"/>
        <v>8.666666666666667E-2</v>
      </c>
      <c r="L47" s="1"/>
      <c r="M47" s="1"/>
      <c r="O47" s="1"/>
      <c r="P47" s="1"/>
    </row>
    <row r="48" spans="1:21">
      <c r="A48">
        <f t="shared" si="0"/>
        <v>415</v>
      </c>
      <c r="B48">
        <v>142</v>
      </c>
      <c r="C48" s="1">
        <v>0.78459999999999996</v>
      </c>
      <c r="D48" s="1">
        <f t="shared" si="1"/>
        <v>4.2966666666666681E-2</v>
      </c>
      <c r="F48" s="1">
        <v>0.66590000000000005</v>
      </c>
      <c r="G48" s="1">
        <f t="shared" si="2"/>
        <v>3.4966666666666646E-2</v>
      </c>
      <c r="I48" s="1">
        <v>1.9990000000000001</v>
      </c>
      <c r="J48" s="1">
        <f t="shared" si="3"/>
        <v>8.1666666666666665E-2</v>
      </c>
      <c r="L48" s="1"/>
      <c r="M48" s="1"/>
      <c r="O48" s="1"/>
      <c r="P48" s="1"/>
    </row>
    <row r="49" spans="1:16">
      <c r="A49">
        <f t="shared" si="0"/>
        <v>417.5</v>
      </c>
      <c r="B49">
        <v>144.5</v>
      </c>
      <c r="C49" s="1">
        <v>0.65569999999999995</v>
      </c>
      <c r="D49" s="1">
        <f t="shared" si="1"/>
        <v>3.8233333333333314E-2</v>
      </c>
      <c r="F49" s="1">
        <v>0.56100000000000005</v>
      </c>
      <c r="G49" s="1">
        <f t="shared" si="2"/>
        <v>3.1400000000000039E-2</v>
      </c>
      <c r="I49" s="1">
        <v>1.754</v>
      </c>
      <c r="J49" s="1">
        <f t="shared" si="3"/>
        <v>7.5999999999999956E-2</v>
      </c>
      <c r="L49" s="1"/>
      <c r="M49" s="1"/>
      <c r="O49" s="1"/>
      <c r="P49" s="1"/>
    </row>
    <row r="50" spans="1:16">
      <c r="A50">
        <f t="shared" si="0"/>
        <v>420</v>
      </c>
      <c r="B50">
        <v>147</v>
      </c>
      <c r="C50" s="1">
        <v>0.54100000000000004</v>
      </c>
      <c r="D50" s="1">
        <f t="shared" si="1"/>
        <v>3.3666666666666678E-2</v>
      </c>
      <c r="F50" s="1">
        <v>0.46679999999999999</v>
      </c>
      <c r="G50" s="1">
        <f t="shared" si="2"/>
        <v>2.7866666666666651E-2</v>
      </c>
      <c r="I50" s="1">
        <v>1.526</v>
      </c>
      <c r="J50" s="1">
        <f t="shared" si="3"/>
        <v>7.0000000000000007E-2</v>
      </c>
      <c r="L50" s="1"/>
      <c r="M50" s="1"/>
      <c r="O50" s="1"/>
      <c r="P50" s="1"/>
    </row>
    <row r="51" spans="1:16">
      <c r="A51">
        <f t="shared" si="0"/>
        <v>422.5</v>
      </c>
      <c r="B51">
        <v>149.5</v>
      </c>
      <c r="C51" s="1">
        <v>0.44</v>
      </c>
      <c r="D51" s="1">
        <f t="shared" si="1"/>
        <v>2.9166666666666674E-2</v>
      </c>
      <c r="F51" s="1">
        <v>0.38319999999999999</v>
      </c>
      <c r="G51" s="1">
        <f t="shared" si="2"/>
        <v>2.4400000000000005E-2</v>
      </c>
      <c r="I51" s="1">
        <v>1.3160000000000001</v>
      </c>
      <c r="J51" s="1">
        <f t="shared" si="3"/>
        <v>6.4333333333333353E-2</v>
      </c>
      <c r="L51" s="1"/>
      <c r="M51" s="1"/>
      <c r="O51" s="1"/>
      <c r="P51" s="1"/>
    </row>
    <row r="52" spans="1:16">
      <c r="A52">
        <f t="shared" si="0"/>
        <v>425</v>
      </c>
      <c r="B52">
        <v>152</v>
      </c>
      <c r="C52" s="1">
        <v>0.35249999999999998</v>
      </c>
      <c r="D52" s="1">
        <f t="shared" si="1"/>
        <v>2.4933333333333321E-2</v>
      </c>
      <c r="F52" s="1">
        <v>0.31</v>
      </c>
      <c r="G52" s="1">
        <f t="shared" si="2"/>
        <v>2.1066666666666664E-2</v>
      </c>
      <c r="I52" s="1">
        <v>1.123</v>
      </c>
      <c r="J52" s="1">
        <f t="shared" si="3"/>
        <v>5.8100000000000041E-2</v>
      </c>
      <c r="L52" s="1"/>
      <c r="M52" s="1"/>
      <c r="O52" s="1"/>
      <c r="P52" s="1"/>
    </row>
    <row r="53" spans="1:16">
      <c r="A53">
        <f t="shared" si="0"/>
        <v>427.51</v>
      </c>
      <c r="B53">
        <v>154.51</v>
      </c>
      <c r="C53" s="1">
        <v>0.2777</v>
      </c>
      <c r="D53" s="1">
        <f t="shared" si="1"/>
        <v>2.0966666666666675E-2</v>
      </c>
      <c r="F53" s="1">
        <v>0.24679999999999999</v>
      </c>
      <c r="G53" s="1">
        <f t="shared" si="2"/>
        <v>1.7899999999999999E-2</v>
      </c>
      <c r="I53" s="1">
        <v>0.94869999999999999</v>
      </c>
      <c r="J53" s="1">
        <f t="shared" si="3"/>
        <v>5.2300000000000013E-2</v>
      </c>
      <c r="L53" s="1"/>
      <c r="M53" s="1"/>
      <c r="O53" s="1"/>
      <c r="P53" s="1"/>
    </row>
    <row r="54" spans="1:16">
      <c r="A54">
        <f t="shared" si="0"/>
        <v>430.01</v>
      </c>
      <c r="B54">
        <v>157.01</v>
      </c>
      <c r="C54" s="1">
        <v>0.21479999999999999</v>
      </c>
      <c r="D54" s="1">
        <f t="shared" si="1"/>
        <v>1.7300000000000003E-2</v>
      </c>
      <c r="F54" s="1">
        <v>0.19309999999999999</v>
      </c>
      <c r="G54" s="1">
        <f t="shared" si="2"/>
        <v>1.496666666666667E-2</v>
      </c>
      <c r="I54" s="1">
        <v>0.79179999999999995</v>
      </c>
      <c r="J54" s="1">
        <f t="shared" si="3"/>
        <v>4.6399999999999969E-2</v>
      </c>
      <c r="L54" s="1"/>
      <c r="M54" s="1"/>
      <c r="O54" s="1"/>
      <c r="P54" s="1"/>
    </row>
    <row r="55" spans="1:16">
      <c r="A55">
        <f t="shared" si="0"/>
        <v>432.51</v>
      </c>
      <c r="B55">
        <v>159.51</v>
      </c>
      <c r="C55" s="1">
        <v>0.16289999999999999</v>
      </c>
      <c r="D55" s="1">
        <f t="shared" si="1"/>
        <v>1.3966666666666662E-2</v>
      </c>
      <c r="F55" s="1">
        <v>0.1482</v>
      </c>
      <c r="G55" s="1">
        <f t="shared" si="2"/>
        <v>1.2233333333333332E-2</v>
      </c>
      <c r="I55" s="1">
        <v>0.65259999999999996</v>
      </c>
      <c r="J55" s="1">
        <f t="shared" si="3"/>
        <v>4.0700000000000014E-2</v>
      </c>
      <c r="L55" s="1"/>
      <c r="M55" s="1"/>
      <c r="O55" s="1"/>
      <c r="P55" s="1"/>
    </row>
    <row r="56" spans="1:16">
      <c r="A56">
        <f t="shared" si="0"/>
        <v>435.01</v>
      </c>
      <c r="B56">
        <v>162.01</v>
      </c>
      <c r="C56" s="1">
        <v>0.121</v>
      </c>
      <c r="D56" s="1">
        <f t="shared" si="1"/>
        <v>1.1069999999999997E-2</v>
      </c>
      <c r="F56" s="1">
        <v>0.1115</v>
      </c>
      <c r="G56" s="1">
        <f t="shared" si="2"/>
        <v>9.8366666666666706E-3</v>
      </c>
      <c r="I56" s="1">
        <v>0.53049999999999997</v>
      </c>
      <c r="J56" s="1">
        <f t="shared" si="3"/>
        <v>3.5233333333333311E-2</v>
      </c>
      <c r="L56" s="1"/>
      <c r="M56" s="1"/>
      <c r="O56" s="1"/>
      <c r="P56" s="1"/>
    </row>
    <row r="57" spans="1:16">
      <c r="A57">
        <f t="shared" si="0"/>
        <v>437.51</v>
      </c>
      <c r="B57">
        <v>164.51</v>
      </c>
      <c r="C57" s="1">
        <v>8.7790000000000007E-2</v>
      </c>
      <c r="D57" s="1">
        <f t="shared" si="1"/>
        <v>8.550000000000002E-3</v>
      </c>
      <c r="F57" s="1">
        <v>8.1989999999999993E-2</v>
      </c>
      <c r="G57" s="1">
        <f t="shared" si="2"/>
        <v>7.6999999999999985E-3</v>
      </c>
      <c r="I57" s="1">
        <v>0.42480000000000001</v>
      </c>
      <c r="J57" s="1">
        <f t="shared" si="3"/>
        <v>3.0000000000000013E-2</v>
      </c>
      <c r="L57" s="1"/>
      <c r="M57" s="1"/>
      <c r="O57" s="1"/>
      <c r="P57" s="1"/>
    </row>
    <row r="58" spans="1:16">
      <c r="A58">
        <f t="shared" si="0"/>
        <v>440.01</v>
      </c>
      <c r="B58">
        <v>167.01</v>
      </c>
      <c r="C58" s="1">
        <v>6.2140000000000001E-2</v>
      </c>
      <c r="D58" s="1">
        <f t="shared" si="1"/>
        <v>6.4400000000000013E-3</v>
      </c>
      <c r="F58" s="1">
        <v>5.8889999999999998E-2</v>
      </c>
      <c r="G58" s="1">
        <f t="shared" si="2"/>
        <v>5.893333333333332E-3</v>
      </c>
      <c r="I58" s="1">
        <v>0.33479999999999999</v>
      </c>
      <c r="J58" s="1">
        <f t="shared" si="3"/>
        <v>2.5166666666666671E-2</v>
      </c>
      <c r="L58" s="1"/>
      <c r="M58" s="1"/>
      <c r="O58" s="1"/>
      <c r="P58" s="1"/>
    </row>
    <row r="59" spans="1:16">
      <c r="A59">
        <f t="shared" si="0"/>
        <v>442.51</v>
      </c>
      <c r="B59">
        <v>169.51</v>
      </c>
      <c r="C59" s="1">
        <v>4.2819999999999997E-2</v>
      </c>
      <c r="D59" s="1">
        <f t="shared" si="1"/>
        <v>4.7166666666666659E-3</v>
      </c>
      <c r="F59" s="1">
        <v>4.1209999999999997E-2</v>
      </c>
      <c r="G59" s="1">
        <f t="shared" si="2"/>
        <v>4.3866666666666672E-3</v>
      </c>
      <c r="I59" s="1">
        <v>0.25929999999999997</v>
      </c>
      <c r="J59" s="1">
        <f t="shared" si="3"/>
        <v>2.0733333333333326E-2</v>
      </c>
      <c r="L59" s="1"/>
      <c r="M59" s="1"/>
      <c r="O59" s="1"/>
      <c r="P59" s="1"/>
    </row>
    <row r="60" spans="1:16">
      <c r="A60">
        <f t="shared" si="0"/>
        <v>445.01</v>
      </c>
      <c r="B60">
        <v>172.01</v>
      </c>
      <c r="C60" s="1">
        <v>2.8670000000000001E-2</v>
      </c>
      <c r="D60" s="1">
        <f t="shared" si="1"/>
        <v>3.3533333333333323E-3</v>
      </c>
      <c r="F60" s="1">
        <v>2.8049999999999999E-2</v>
      </c>
      <c r="G60" s="1">
        <f t="shared" si="2"/>
        <v>3.1733333333333318E-3</v>
      </c>
      <c r="I60" s="1">
        <v>0.1971</v>
      </c>
      <c r="J60" s="1">
        <f t="shared" si="3"/>
        <v>1.6766666666666659E-2</v>
      </c>
      <c r="L60" s="1"/>
      <c r="M60" s="1"/>
      <c r="O60" s="1"/>
      <c r="P60" s="1"/>
    </row>
    <row r="61" spans="1:16">
      <c r="A61">
        <f t="shared" si="0"/>
        <v>447.51</v>
      </c>
      <c r="B61">
        <v>174.51</v>
      </c>
      <c r="C61" s="1">
        <v>1.8610000000000002E-2</v>
      </c>
      <c r="D61" s="1">
        <f t="shared" si="1"/>
        <v>2.3066666666666674E-3</v>
      </c>
      <c r="F61" s="1">
        <v>1.8530000000000001E-2</v>
      </c>
      <c r="G61" s="1">
        <f t="shared" si="2"/>
        <v>2.2233333333333332E-3</v>
      </c>
      <c r="I61" s="1">
        <v>0.14680000000000001</v>
      </c>
      <c r="J61" s="1">
        <f t="shared" si="3"/>
        <v>1.326666666666667E-2</v>
      </c>
      <c r="L61" s="1"/>
      <c r="M61" s="1"/>
      <c r="O61" s="1"/>
      <c r="P61" s="1"/>
    </row>
    <row r="62" spans="1:16">
      <c r="A62">
        <f t="shared" si="0"/>
        <v>450.01</v>
      </c>
      <c r="B62">
        <v>177.01</v>
      </c>
      <c r="C62" s="1">
        <v>1.1690000000000001E-2</v>
      </c>
      <c r="D62" s="1">
        <f t="shared" si="1"/>
        <v>1.5343333333333333E-3</v>
      </c>
      <c r="F62" s="1">
        <v>1.1860000000000001E-2</v>
      </c>
      <c r="G62" s="1">
        <f t="shared" si="2"/>
        <v>1.5096666666666674E-3</v>
      </c>
      <c r="I62" s="1">
        <v>0.107</v>
      </c>
      <c r="J62" s="1">
        <f t="shared" si="3"/>
        <v>1.0289999999999997E-2</v>
      </c>
      <c r="L62" s="1"/>
      <c r="M62" s="1"/>
      <c r="O62" s="1"/>
      <c r="P62" s="1"/>
    </row>
    <row r="63" spans="1:16">
      <c r="A63">
        <f t="shared" si="0"/>
        <v>452.51</v>
      </c>
      <c r="B63">
        <v>179.51</v>
      </c>
      <c r="C63" s="1">
        <v>7.0870000000000004E-3</v>
      </c>
      <c r="D63" s="1">
        <f t="shared" si="1"/>
        <v>9.8300000000000015E-4</v>
      </c>
      <c r="F63" s="1">
        <v>7.3309999999999998E-3</v>
      </c>
      <c r="G63" s="1">
        <f t="shared" si="2"/>
        <v>9.8699999999999981E-4</v>
      </c>
      <c r="I63" s="1">
        <v>7.6130000000000003E-2</v>
      </c>
      <c r="J63" s="1">
        <f t="shared" si="3"/>
        <v>7.7633333333333374E-3</v>
      </c>
      <c r="L63" s="1"/>
      <c r="M63" s="1"/>
      <c r="O63" s="1"/>
      <c r="P63" s="1"/>
    </row>
    <row r="64" spans="1:16">
      <c r="A64">
        <f t="shared" si="0"/>
        <v>455.01</v>
      </c>
      <c r="B64">
        <v>182.01</v>
      </c>
      <c r="C64" s="1">
        <v>4.1380000000000002E-3</v>
      </c>
      <c r="D64" s="1">
        <f t="shared" si="1"/>
        <v>6.0566666666666657E-4</v>
      </c>
      <c r="F64" s="1">
        <v>4.3699999999999998E-3</v>
      </c>
      <c r="G64" s="1">
        <f t="shared" si="2"/>
        <v>6.2166666666666674E-4</v>
      </c>
      <c r="I64" s="1">
        <v>5.2839999999999998E-2</v>
      </c>
      <c r="J64" s="1">
        <f t="shared" si="3"/>
        <v>5.7099999999999981E-3</v>
      </c>
      <c r="L64" s="1"/>
      <c r="M64" s="1"/>
      <c r="O64" s="1"/>
      <c r="P64" s="1"/>
    </row>
    <row r="65" spans="1:16">
      <c r="A65">
        <f t="shared" si="0"/>
        <v>457.51</v>
      </c>
      <c r="B65">
        <v>184.51</v>
      </c>
      <c r="C65" s="1">
        <v>2.3210000000000001E-3</v>
      </c>
      <c r="D65" s="1">
        <f t="shared" si="1"/>
        <v>3.5766666666666678E-4</v>
      </c>
      <c r="F65" s="1">
        <v>2.5049999999999998E-3</v>
      </c>
      <c r="G65" s="1">
        <f t="shared" si="2"/>
        <v>3.7566666666666656E-4</v>
      </c>
      <c r="I65" s="1">
        <v>3.5709999999999999E-2</v>
      </c>
      <c r="J65" s="1">
        <f t="shared" si="3"/>
        <v>4.0899999999999999E-3</v>
      </c>
      <c r="L65" s="1"/>
      <c r="M65" s="1"/>
      <c r="O65" s="1"/>
      <c r="P65" s="1"/>
    </row>
    <row r="66" spans="1:16">
      <c r="A66">
        <f t="shared" si="0"/>
        <v>460.01</v>
      </c>
      <c r="B66">
        <v>187.01</v>
      </c>
      <c r="C66" s="1">
        <v>1.248E-3</v>
      </c>
      <c r="D66" s="1">
        <f t="shared" si="1"/>
        <v>2.0226666666666666E-4</v>
      </c>
      <c r="F66" s="1">
        <v>1.3780000000000001E-3</v>
      </c>
      <c r="G66" s="1">
        <f t="shared" si="2"/>
        <v>2.1760000000000003E-4</v>
      </c>
      <c r="I66" s="1">
        <v>2.3439999999999999E-2</v>
      </c>
      <c r="J66" s="1">
        <f t="shared" si="3"/>
        <v>2.8400000000000005E-3</v>
      </c>
      <c r="L66" s="1"/>
      <c r="M66" s="1"/>
      <c r="O66" s="1"/>
      <c r="P66" s="1"/>
    </row>
    <row r="67" spans="1:16">
      <c r="A67">
        <f t="shared" ref="A67:A92" si="4">B67+273</f>
        <v>462.51</v>
      </c>
      <c r="B67">
        <v>189.51</v>
      </c>
      <c r="C67" s="1">
        <v>6.4119999999999997E-4</v>
      </c>
      <c r="D67" s="1">
        <f t="shared" ref="D67:D92" si="5">(C67/3-C68/3)</f>
        <v>1.0906666666666666E-4</v>
      </c>
      <c r="F67" s="1">
        <v>7.2519999999999995E-4</v>
      </c>
      <c r="G67" s="1">
        <f t="shared" ref="G67:G92" si="6">(F67/3-F68/3)</f>
        <v>1.2033333333333331E-4</v>
      </c>
      <c r="I67" s="1">
        <v>1.4919999999999999E-2</v>
      </c>
      <c r="J67" s="1">
        <f t="shared" ref="J67:J92" si="7">(I67/3-I68/3)</f>
        <v>1.9076666666666665E-3</v>
      </c>
      <c r="L67" s="1"/>
      <c r="M67" s="1"/>
      <c r="O67" s="1"/>
      <c r="P67" s="1"/>
    </row>
    <row r="68" spans="1:16">
      <c r="A68">
        <f t="shared" si="4"/>
        <v>465.01</v>
      </c>
      <c r="B68">
        <v>192.01</v>
      </c>
      <c r="C68" s="1">
        <v>3.1399999999999999E-4</v>
      </c>
      <c r="D68" s="1">
        <f t="shared" si="5"/>
        <v>5.5933333333333322E-5</v>
      </c>
      <c r="F68" s="1">
        <v>3.6420000000000002E-4</v>
      </c>
      <c r="G68" s="1">
        <f t="shared" si="6"/>
        <v>6.3366666666666671E-5</v>
      </c>
      <c r="I68" s="1">
        <v>9.1970000000000003E-3</v>
      </c>
      <c r="J68" s="1">
        <f t="shared" si="7"/>
        <v>1.2406666666666666E-3</v>
      </c>
      <c r="L68" s="1"/>
      <c r="M68" s="1"/>
      <c r="O68" s="1"/>
      <c r="P68" s="1"/>
    </row>
    <row r="69" spans="1:16">
      <c r="A69">
        <f t="shared" si="4"/>
        <v>467.51</v>
      </c>
      <c r="B69">
        <v>194.51</v>
      </c>
      <c r="C69" s="1">
        <v>1.462E-4</v>
      </c>
      <c r="D69" s="1">
        <f t="shared" si="5"/>
        <v>2.7226666666666671E-5</v>
      </c>
      <c r="F69" s="1">
        <v>1.741E-4</v>
      </c>
      <c r="G69" s="1">
        <f t="shared" si="6"/>
        <v>3.1713333333333334E-5</v>
      </c>
      <c r="I69" s="1">
        <v>5.4749999999999998E-3</v>
      </c>
      <c r="J69" s="1">
        <f t="shared" si="7"/>
        <v>7.7800000000000005E-4</v>
      </c>
      <c r="L69" s="1"/>
      <c r="M69" s="1"/>
      <c r="O69" s="1"/>
      <c r="P69" s="1"/>
    </row>
    <row r="70" spans="1:16">
      <c r="A70">
        <f t="shared" si="4"/>
        <v>470.01</v>
      </c>
      <c r="B70">
        <v>197.01</v>
      </c>
      <c r="C70" s="1">
        <v>6.4519999999999999E-5</v>
      </c>
      <c r="D70" s="1">
        <f t="shared" si="5"/>
        <v>1.2539999999999999E-5</v>
      </c>
      <c r="F70" s="1">
        <v>7.8960000000000003E-5</v>
      </c>
      <c r="G70" s="1">
        <f t="shared" si="6"/>
        <v>1.5030000000000002E-5</v>
      </c>
      <c r="I70" s="1">
        <v>3.1410000000000001E-3</v>
      </c>
      <c r="J70" s="1">
        <f t="shared" si="7"/>
        <v>4.6933333333333332E-4</v>
      </c>
      <c r="L70" s="1"/>
      <c r="M70" s="1"/>
      <c r="O70" s="1"/>
      <c r="P70" s="1"/>
    </row>
    <row r="71" spans="1:16">
      <c r="A71">
        <f t="shared" si="4"/>
        <v>472.51</v>
      </c>
      <c r="B71">
        <v>199.51</v>
      </c>
      <c r="C71" s="1">
        <v>2.69E-5</v>
      </c>
      <c r="D71" s="1">
        <f t="shared" si="5"/>
        <v>5.4466666666666665E-6</v>
      </c>
      <c r="F71" s="1">
        <v>3.3869999999999999E-5</v>
      </c>
      <c r="G71" s="1">
        <f t="shared" si="6"/>
        <v>6.7233333333333339E-6</v>
      </c>
      <c r="I71" s="1">
        <v>1.7329999999999999E-3</v>
      </c>
      <c r="J71" s="1">
        <f t="shared" si="7"/>
        <v>2.7179999999999999E-4</v>
      </c>
      <c r="L71" s="1"/>
      <c r="M71" s="1"/>
      <c r="O71" s="1"/>
      <c r="P71" s="1"/>
    </row>
    <row r="72" spans="1:16">
      <c r="A72">
        <f t="shared" si="4"/>
        <v>475.01</v>
      </c>
      <c r="B72">
        <v>202.01</v>
      </c>
      <c r="C72" s="1">
        <v>1.0560000000000001E-5</v>
      </c>
      <c r="D72" s="1">
        <f t="shared" si="5"/>
        <v>2.2220000000000001E-6</v>
      </c>
      <c r="F72" s="1">
        <v>1.3699999999999999E-5</v>
      </c>
      <c r="G72" s="1">
        <f t="shared" si="6"/>
        <v>2.8296666666666668E-6</v>
      </c>
      <c r="I72" s="1">
        <v>9.1759999999999997E-4</v>
      </c>
      <c r="J72" s="1">
        <f t="shared" si="7"/>
        <v>1.5083333333333333E-4</v>
      </c>
      <c r="L72" s="1"/>
      <c r="M72" s="1"/>
      <c r="O72" s="1"/>
      <c r="P72" s="1"/>
    </row>
    <row r="73" spans="1:16">
      <c r="A73">
        <f t="shared" si="4"/>
        <v>477.51</v>
      </c>
      <c r="B73">
        <v>204.51</v>
      </c>
      <c r="C73" s="1">
        <v>3.8940000000000003E-6</v>
      </c>
      <c r="D73" s="1">
        <f t="shared" si="5"/>
        <v>8.5033333333333334E-7</v>
      </c>
      <c r="F73" s="1">
        <v>5.2109999999999997E-6</v>
      </c>
      <c r="G73" s="1">
        <f t="shared" si="6"/>
        <v>1.1183333333333331E-6</v>
      </c>
      <c r="I73" s="1">
        <v>4.6509999999999998E-4</v>
      </c>
      <c r="J73" s="1">
        <f t="shared" si="7"/>
        <v>7.9999999999999993E-5</v>
      </c>
      <c r="L73" s="1"/>
      <c r="M73" s="1"/>
      <c r="O73" s="1"/>
      <c r="P73" s="1"/>
    </row>
    <row r="74" spans="1:16">
      <c r="A74">
        <f t="shared" si="4"/>
        <v>480.01</v>
      </c>
      <c r="B74">
        <v>207.01</v>
      </c>
      <c r="C74" s="1">
        <v>1.3430000000000001E-6</v>
      </c>
      <c r="D74" s="1">
        <f t="shared" si="5"/>
        <v>3.0373333333333335E-7</v>
      </c>
      <c r="F74" s="1">
        <v>1.8560000000000001E-6</v>
      </c>
      <c r="G74" s="1">
        <f t="shared" si="6"/>
        <v>4.1296666666666671E-7</v>
      </c>
      <c r="I74" s="1">
        <v>2.251E-4</v>
      </c>
      <c r="J74" s="1">
        <f t="shared" si="7"/>
        <v>4.0433333333333331E-5</v>
      </c>
      <c r="L74" s="1"/>
      <c r="M74" s="1"/>
      <c r="O74" s="1"/>
      <c r="P74" s="1"/>
    </row>
    <row r="75" spans="1:16">
      <c r="A75">
        <f t="shared" si="4"/>
        <v>482.51</v>
      </c>
      <c r="B75">
        <v>209.51</v>
      </c>
      <c r="C75" s="1">
        <v>4.3179999999999999E-7</v>
      </c>
      <c r="D75" s="1">
        <f t="shared" si="5"/>
        <v>1.0093333333333334E-7</v>
      </c>
      <c r="F75" s="1">
        <v>6.1709999999999999E-7</v>
      </c>
      <c r="G75" s="1">
        <f t="shared" si="6"/>
        <v>1.4209999999999998E-7</v>
      </c>
      <c r="I75" s="1">
        <v>1.038E-4</v>
      </c>
      <c r="J75" s="1">
        <f t="shared" si="7"/>
        <v>1.9446666666666665E-5</v>
      </c>
      <c r="L75" s="1"/>
      <c r="M75" s="1"/>
      <c r="O75" s="1"/>
      <c r="P75" s="1"/>
    </row>
    <row r="76" spans="1:16">
      <c r="A76">
        <f t="shared" si="4"/>
        <v>485.01</v>
      </c>
      <c r="B76">
        <v>212.01</v>
      </c>
      <c r="C76" s="1">
        <v>1.29E-7</v>
      </c>
      <c r="D76" s="1">
        <f t="shared" si="5"/>
        <v>3.1120000000000003E-8</v>
      </c>
      <c r="F76" s="1">
        <v>1.9079999999999999E-7</v>
      </c>
      <c r="G76" s="1">
        <f t="shared" si="6"/>
        <v>4.5389999999999998E-8</v>
      </c>
      <c r="I76" s="1">
        <v>4.5460000000000002E-5</v>
      </c>
      <c r="J76" s="1">
        <f t="shared" si="7"/>
        <v>8.8666666666666676E-6</v>
      </c>
      <c r="L76" s="1"/>
      <c r="M76" s="1"/>
      <c r="O76" s="1"/>
      <c r="P76" s="1"/>
    </row>
    <row r="77" spans="1:16">
      <c r="A77">
        <f t="shared" si="4"/>
        <v>487.51</v>
      </c>
      <c r="B77">
        <v>214.51</v>
      </c>
      <c r="C77" s="1">
        <v>3.564E-8</v>
      </c>
      <c r="D77" s="1">
        <f t="shared" si="5"/>
        <v>8.854333333333332E-9</v>
      </c>
      <c r="F77" s="1">
        <v>5.463E-8</v>
      </c>
      <c r="G77" s="1">
        <f t="shared" si="6"/>
        <v>1.3396666666666665E-8</v>
      </c>
      <c r="I77" s="1">
        <v>1.8859999999999999E-5</v>
      </c>
      <c r="J77" s="1">
        <f t="shared" si="7"/>
        <v>3.822E-6</v>
      </c>
      <c r="L77" s="1"/>
      <c r="M77" s="1"/>
      <c r="O77" s="1"/>
      <c r="P77" s="1"/>
    </row>
    <row r="78" spans="1:16">
      <c r="A78">
        <f t="shared" si="4"/>
        <v>490.01</v>
      </c>
      <c r="B78">
        <v>217.01</v>
      </c>
      <c r="C78" s="1">
        <v>9.0770000000000008E-9</v>
      </c>
      <c r="D78" s="1">
        <f t="shared" si="5"/>
        <v>2.3183333333333339E-9</v>
      </c>
      <c r="F78" s="1">
        <v>1.4440000000000001E-8</v>
      </c>
      <c r="G78" s="1">
        <f t="shared" si="6"/>
        <v>3.6446666666666663E-9</v>
      </c>
      <c r="I78" s="1">
        <v>7.3939999999999998E-6</v>
      </c>
      <c r="J78" s="1">
        <f t="shared" si="7"/>
        <v>1.5546666666666663E-6</v>
      </c>
      <c r="L78" s="1"/>
      <c r="M78" s="1"/>
      <c r="O78" s="1"/>
      <c r="P78" s="1"/>
    </row>
    <row r="79" spans="1:16">
      <c r="A79">
        <f t="shared" si="4"/>
        <v>492.51</v>
      </c>
      <c r="B79">
        <v>219.51</v>
      </c>
      <c r="C79" s="1">
        <v>2.1219999999999999E-9</v>
      </c>
      <c r="D79" s="1">
        <f t="shared" si="5"/>
        <v>5.561999999999999E-10</v>
      </c>
      <c r="F79" s="1">
        <v>3.5060000000000001E-9</v>
      </c>
      <c r="G79" s="1">
        <f t="shared" si="6"/>
        <v>9.0893333333333338E-10</v>
      </c>
      <c r="I79" s="1">
        <v>2.7300000000000001E-6</v>
      </c>
      <c r="J79" s="1">
        <f t="shared" si="7"/>
        <v>5.9443333333333338E-7</v>
      </c>
      <c r="L79" s="1"/>
      <c r="M79" s="1"/>
      <c r="O79" s="1"/>
      <c r="P79" s="1"/>
    </row>
    <row r="80" spans="1:16">
      <c r="A80">
        <f t="shared" si="4"/>
        <v>495.01</v>
      </c>
      <c r="B80">
        <v>222.01</v>
      </c>
      <c r="C80" s="1">
        <v>4.5340000000000001E-10</v>
      </c>
      <c r="D80" s="1">
        <f t="shared" si="5"/>
        <v>1.2174000000000001E-10</v>
      </c>
      <c r="F80" s="1">
        <v>7.7919999999999996E-10</v>
      </c>
      <c r="G80" s="1">
        <f t="shared" si="6"/>
        <v>2.0713333333333333E-10</v>
      </c>
      <c r="I80" s="1">
        <v>9.4669999999999997E-7</v>
      </c>
      <c r="J80" s="1">
        <f t="shared" si="7"/>
        <v>2.1313333333333332E-7</v>
      </c>
      <c r="L80" s="1"/>
      <c r="M80" s="1"/>
      <c r="O80" s="1"/>
      <c r="P80" s="1"/>
    </row>
    <row r="81" spans="1:16">
      <c r="A81">
        <f t="shared" si="4"/>
        <v>497.51</v>
      </c>
      <c r="B81">
        <v>224.51</v>
      </c>
      <c r="C81" s="1">
        <v>8.8179999999999999E-11</v>
      </c>
      <c r="D81" s="1">
        <f t="shared" si="5"/>
        <v>2.4213333333333335E-11</v>
      </c>
      <c r="F81" s="1">
        <v>1.5779999999999999E-10</v>
      </c>
      <c r="G81" s="1">
        <f t="shared" si="6"/>
        <v>4.2943333333333328E-11</v>
      </c>
      <c r="I81" s="1">
        <v>3.0730000000000001E-7</v>
      </c>
      <c r="J81" s="1">
        <f t="shared" si="7"/>
        <v>7.1413333333333322E-8</v>
      </c>
      <c r="L81" s="1"/>
      <c r="M81" s="1"/>
      <c r="O81" s="1"/>
      <c r="P81" s="1"/>
    </row>
    <row r="82" spans="1:16">
      <c r="A82">
        <f t="shared" si="4"/>
        <v>500.01</v>
      </c>
      <c r="B82">
        <v>227.01</v>
      </c>
      <c r="C82" s="1">
        <v>1.5539999999999999E-11</v>
      </c>
      <c r="D82" s="1">
        <f t="shared" si="5"/>
        <v>4.3566666666666658E-12</v>
      </c>
      <c r="F82" s="1">
        <v>2.8970000000000001E-11</v>
      </c>
      <c r="G82" s="1">
        <f t="shared" si="6"/>
        <v>8.0553333333333334E-12</v>
      </c>
      <c r="I82" s="1">
        <v>9.3060000000000001E-8</v>
      </c>
      <c r="J82" s="1">
        <f t="shared" si="7"/>
        <v>2.2283333333333338E-8</v>
      </c>
      <c r="L82" s="1"/>
      <c r="M82" s="1"/>
      <c r="O82" s="1"/>
      <c r="P82" s="1"/>
    </row>
    <row r="83" spans="1:16">
      <c r="A83">
        <f t="shared" si="4"/>
        <v>502.51</v>
      </c>
      <c r="B83">
        <v>229.51</v>
      </c>
      <c r="C83" s="1">
        <v>2.4700000000000002E-12</v>
      </c>
      <c r="D83" s="1">
        <f t="shared" si="5"/>
        <v>7.0530000000000013E-13</v>
      </c>
      <c r="F83" s="1">
        <v>4.8040000000000001E-12</v>
      </c>
      <c r="G83" s="1">
        <f t="shared" si="6"/>
        <v>1.3622333333333334E-12</v>
      </c>
      <c r="I83" s="1">
        <v>2.6210000000000001E-8</v>
      </c>
      <c r="J83" s="1">
        <f t="shared" si="7"/>
        <v>6.4569999999999995E-9</v>
      </c>
      <c r="L83" s="1"/>
      <c r="M83" s="1"/>
      <c r="O83" s="1"/>
      <c r="P83" s="1"/>
    </row>
    <row r="84" spans="1:16">
      <c r="A84">
        <f t="shared" si="4"/>
        <v>505.01</v>
      </c>
      <c r="B84">
        <v>232.01</v>
      </c>
      <c r="C84" s="1">
        <v>3.5409999999999998E-13</v>
      </c>
      <c r="D84" s="1">
        <f t="shared" si="5"/>
        <v>1.0222666666666665E-13</v>
      </c>
      <c r="F84" s="1">
        <v>7.1729999999999998E-13</v>
      </c>
      <c r="G84" s="1">
        <f t="shared" si="6"/>
        <v>2.0659333333333335E-13</v>
      </c>
      <c r="I84" s="1">
        <v>6.8390000000000001E-9</v>
      </c>
      <c r="J84" s="1">
        <f t="shared" si="7"/>
        <v>1.730333333333333E-9</v>
      </c>
      <c r="L84" s="1"/>
      <c r="M84" s="1"/>
      <c r="O84" s="1"/>
      <c r="P84" s="1"/>
    </row>
    <row r="85" spans="1:16">
      <c r="A85">
        <f t="shared" si="4"/>
        <v>507.51</v>
      </c>
      <c r="B85">
        <v>234.51</v>
      </c>
      <c r="C85" s="1">
        <v>4.7420000000000001E-14</v>
      </c>
      <c r="D85" s="1">
        <f t="shared" si="5"/>
        <v>1.3024666666666668E-14</v>
      </c>
      <c r="F85" s="1">
        <v>9.7519999999999997E-14</v>
      </c>
      <c r="G85" s="1">
        <f t="shared" si="6"/>
        <v>2.7819999999999998E-14</v>
      </c>
      <c r="I85" s="1">
        <v>1.6480000000000001E-9</v>
      </c>
      <c r="J85" s="1">
        <f t="shared" si="7"/>
        <v>4.2760000000000005E-10</v>
      </c>
      <c r="L85" s="1"/>
      <c r="M85" s="1"/>
      <c r="O85" s="1"/>
      <c r="P85" s="1"/>
    </row>
    <row r="86" spans="1:16">
      <c r="A86">
        <f t="shared" si="4"/>
        <v>510.01</v>
      </c>
      <c r="B86">
        <v>237.01</v>
      </c>
      <c r="C86" s="1">
        <v>8.3459999999999995E-15</v>
      </c>
      <c r="D86" s="1">
        <f t="shared" si="5"/>
        <v>1.0963333333333331E-15</v>
      </c>
      <c r="F86" s="1">
        <v>1.406E-14</v>
      </c>
      <c r="G86" s="1">
        <f t="shared" si="6"/>
        <v>2.8736666666666665E-15</v>
      </c>
      <c r="I86" s="1">
        <v>3.6519999999999999E-10</v>
      </c>
      <c r="J86" s="1">
        <f t="shared" si="7"/>
        <v>9.7006666666666652E-11</v>
      </c>
      <c r="L86" s="1"/>
      <c r="M86" s="1"/>
      <c r="O86" s="1"/>
      <c r="P86" s="1"/>
    </row>
    <row r="87" spans="1:16">
      <c r="A87">
        <f t="shared" si="4"/>
        <v>512.51</v>
      </c>
      <c r="B87">
        <v>239.51</v>
      </c>
      <c r="C87" s="1">
        <v>5.0569999999999999E-15</v>
      </c>
      <c r="D87" s="1">
        <f t="shared" si="5"/>
        <v>1.5599999999999997E-16</v>
      </c>
      <c r="F87" s="1">
        <v>5.4390000000000002E-15</v>
      </c>
      <c r="G87" s="1">
        <f t="shared" si="6"/>
        <v>3.8033333333333333E-16</v>
      </c>
      <c r="I87" s="1">
        <v>7.4179999999999996E-11</v>
      </c>
      <c r="J87" s="1">
        <f t="shared" si="7"/>
        <v>2.0143333333333333E-11</v>
      </c>
      <c r="L87" s="1"/>
      <c r="M87" s="1"/>
      <c r="O87" s="1"/>
      <c r="P87" s="1"/>
    </row>
    <row r="88" spans="1:16">
      <c r="A88">
        <f t="shared" si="4"/>
        <v>515.01</v>
      </c>
      <c r="B88">
        <v>242.01</v>
      </c>
      <c r="C88" s="1">
        <v>4.5890000000000002E-15</v>
      </c>
      <c r="D88" s="1">
        <f t="shared" si="5"/>
        <v>6.1333333333333278E-17</v>
      </c>
      <c r="F88" s="1">
        <v>4.298E-15</v>
      </c>
      <c r="G88" s="1">
        <f t="shared" si="6"/>
        <v>8.7000000000000033E-17</v>
      </c>
      <c r="I88" s="1">
        <v>1.3749999999999999E-11</v>
      </c>
      <c r="J88" s="1">
        <f t="shared" si="7"/>
        <v>3.8099999999999993E-12</v>
      </c>
      <c r="L88" s="1"/>
      <c r="M88" s="1"/>
      <c r="O88" s="1"/>
      <c r="P88" s="1"/>
    </row>
    <row r="89" spans="1:16">
      <c r="A89">
        <f t="shared" si="4"/>
        <v>517.51</v>
      </c>
      <c r="B89">
        <v>244.51</v>
      </c>
      <c r="C89" s="1">
        <v>4.4050000000000004E-15</v>
      </c>
      <c r="D89" s="1">
        <f t="shared" si="5"/>
        <v>0</v>
      </c>
      <c r="F89" s="1">
        <v>4.0369999999999999E-15</v>
      </c>
      <c r="G89" s="1">
        <f t="shared" si="6"/>
        <v>7.1333333333333441E-17</v>
      </c>
      <c r="I89" s="1">
        <v>2.3199999999999998E-12</v>
      </c>
      <c r="J89" s="1">
        <f t="shared" si="7"/>
        <v>6.5449999999999989E-13</v>
      </c>
      <c r="L89" s="1"/>
      <c r="M89" s="1"/>
      <c r="O89" s="1"/>
      <c r="P89" s="1"/>
    </row>
    <row r="90" spans="1:16">
      <c r="A90">
        <f t="shared" si="4"/>
        <v>520.01</v>
      </c>
      <c r="B90">
        <v>247.01</v>
      </c>
      <c r="C90" s="1">
        <v>4.4050000000000004E-15</v>
      </c>
      <c r="D90" s="1">
        <f t="shared" si="5"/>
        <v>0</v>
      </c>
      <c r="F90" s="1">
        <v>3.823E-15</v>
      </c>
      <c r="G90" s="1">
        <f t="shared" si="6"/>
        <v>5.6666666666666273E-18</v>
      </c>
      <c r="I90" s="1">
        <v>3.565E-13</v>
      </c>
      <c r="J90" s="1">
        <f t="shared" si="7"/>
        <v>1.0144666666666666E-13</v>
      </c>
      <c r="L90" s="1"/>
      <c r="M90" s="1"/>
      <c r="O90" s="1"/>
      <c r="P90" s="1"/>
    </row>
    <row r="91" spans="1:16">
      <c r="A91">
        <f t="shared" si="4"/>
        <v>522.51</v>
      </c>
      <c r="B91">
        <v>249.51</v>
      </c>
      <c r="C91" s="1">
        <v>4.4050000000000004E-15</v>
      </c>
      <c r="D91" s="1">
        <f t="shared" si="5"/>
        <v>0</v>
      </c>
      <c r="F91" s="1">
        <v>3.8059999999999999E-15</v>
      </c>
      <c r="G91" s="1">
        <f t="shared" si="6"/>
        <v>5.8666666666666502E-17</v>
      </c>
      <c r="I91" s="1">
        <v>5.2160000000000002E-14</v>
      </c>
      <c r="J91" s="1">
        <f t="shared" si="7"/>
        <v>1.4101333333333333E-14</v>
      </c>
      <c r="L91" s="1"/>
      <c r="M91" s="1"/>
      <c r="O91" s="1"/>
      <c r="P91" s="1"/>
    </row>
    <row r="92" spans="1:16">
      <c r="A92">
        <f t="shared" si="4"/>
        <v>525.01</v>
      </c>
      <c r="B92">
        <v>252.01</v>
      </c>
      <c r="C92" s="1">
        <v>4.4050000000000004E-15</v>
      </c>
      <c r="D92" s="1">
        <f t="shared" si="5"/>
        <v>0</v>
      </c>
      <c r="F92" s="1">
        <v>3.6300000000000002E-15</v>
      </c>
      <c r="G92" s="1">
        <f t="shared" si="6"/>
        <v>3.7666666666666753E-17</v>
      </c>
      <c r="I92" s="1">
        <v>9.8559999999999992E-15</v>
      </c>
      <c r="J92" s="1">
        <f t="shared" si="7"/>
        <v>1.4673333333333332E-15</v>
      </c>
      <c r="L92" s="1"/>
      <c r="M92" s="1"/>
      <c r="O92" s="1"/>
      <c r="P92" s="1"/>
    </row>
    <row r="93" spans="1:16">
      <c r="C93" s="1">
        <v>4.4050000000000004E-15</v>
      </c>
      <c r="D93" s="3">
        <f>SUM(D2:D92)*3</f>
        <v>12.579999999999995</v>
      </c>
      <c r="E93" s="3"/>
      <c r="F93" s="1">
        <v>3.5170000000000002E-15</v>
      </c>
      <c r="G93" s="3">
        <f>SUM(G2:G92)*3</f>
        <v>8.894999999999996</v>
      </c>
      <c r="H93" s="3"/>
      <c r="I93" s="1">
        <v>5.4539999999999999E-15</v>
      </c>
      <c r="J93" s="3">
        <f>SUM(J2:J92)*3</f>
        <v>17.039999999999988</v>
      </c>
      <c r="K93" s="3"/>
      <c r="L93" s="1"/>
      <c r="M93" s="3"/>
      <c r="N93" s="3"/>
      <c r="O93" s="3"/>
      <c r="P93" s="3"/>
    </row>
    <row r="94" spans="1:16">
      <c r="C94" s="1">
        <v>3.8889999999999999E-15</v>
      </c>
      <c r="D94" s="3">
        <v>11.27</v>
      </c>
      <c r="E94" s="3"/>
      <c r="F94" s="1">
        <v>3.5170000000000002E-15</v>
      </c>
      <c r="G94" s="3">
        <f>D94/D93*G93</f>
        <v>7.9687321144674081</v>
      </c>
      <c r="H94" s="3"/>
      <c r="I94" s="1">
        <v>5.3289999999999996E-15</v>
      </c>
      <c r="J94" s="3">
        <f>D94/D93*J93</f>
        <v>15.265564387917326</v>
      </c>
      <c r="K94" s="3"/>
      <c r="L94" s="1"/>
      <c r="M94" s="3"/>
      <c r="N94" s="3"/>
      <c r="O94" s="3"/>
      <c r="P94" s="3"/>
    </row>
    <row r="95" spans="1:16">
      <c r="C95" s="1">
        <v>3.5350000000000001E-15</v>
      </c>
      <c r="D95" s="1"/>
      <c r="F95" s="1">
        <v>3.5170000000000002E-15</v>
      </c>
      <c r="G95" s="1"/>
      <c r="I95" s="1">
        <v>5.3289999999999996E-15</v>
      </c>
      <c r="J95" s="1"/>
      <c r="L95" s="1"/>
    </row>
    <row r="96" spans="1:16">
      <c r="C96" s="1">
        <v>3.5350000000000001E-15</v>
      </c>
      <c r="D96" s="1"/>
      <c r="F96" s="1">
        <v>3.5170000000000002E-15</v>
      </c>
      <c r="G96" s="1"/>
      <c r="I96" s="1">
        <v>3.7600000000000004E-15</v>
      </c>
      <c r="J96" s="1"/>
      <c r="L96" s="1"/>
    </row>
    <row r="97" spans="3:12">
      <c r="C97" s="1">
        <v>3.5350000000000001E-15</v>
      </c>
      <c r="D97" s="1"/>
      <c r="F97" s="1">
        <v>3.5170000000000002E-15</v>
      </c>
      <c r="G97" s="1"/>
      <c r="I97" s="1">
        <v>3.5529999999999999E-15</v>
      </c>
      <c r="J97" s="1"/>
      <c r="L97" s="1"/>
    </row>
    <row r="98" spans="3:12">
      <c r="C98" s="1">
        <v>3.5350000000000001E-15</v>
      </c>
      <c r="D98" s="1"/>
      <c r="F98" s="1">
        <v>3.9130000000000003E-15</v>
      </c>
      <c r="G98" s="1"/>
      <c r="I98" s="1">
        <v>3.5529999999999999E-15</v>
      </c>
      <c r="J98" s="1"/>
      <c r="L98" s="1"/>
    </row>
    <row r="99" spans="3:12">
      <c r="C99" s="1">
        <v>6.5839999999999997E-15</v>
      </c>
      <c r="D99" s="1"/>
      <c r="F99" s="1">
        <v>3.0920000000000002E-15</v>
      </c>
      <c r="G99" s="1"/>
      <c r="I99" s="1">
        <v>1.0369999999999999E-14</v>
      </c>
      <c r="J99" s="1"/>
      <c r="L99" s="1"/>
    </row>
    <row r="100" spans="3:12">
      <c r="C100" s="1">
        <v>6.5500000000000003E-15</v>
      </c>
      <c r="D100" s="1"/>
      <c r="F100" s="1">
        <v>3.0889999999999999E-15</v>
      </c>
      <c r="G100" s="1"/>
      <c r="I100" s="1">
        <v>1.0180000000000001E-14</v>
      </c>
      <c r="J100" s="1"/>
      <c r="L100" s="1"/>
    </row>
    <row r="101" spans="3:12">
      <c r="C101" s="1">
        <v>6.3659999999999997E-15</v>
      </c>
      <c r="D101" s="1"/>
      <c r="F101" s="1">
        <v>3.0900000000000001E-15</v>
      </c>
      <c r="G101" s="1"/>
      <c r="I101" s="1">
        <v>9.5360000000000003E-15</v>
      </c>
      <c r="J101" s="1"/>
      <c r="L101" s="1"/>
    </row>
    <row r="102" spans="3:12">
      <c r="C102" s="1">
        <v>6.3420000000000001E-15</v>
      </c>
      <c r="D102" s="1"/>
      <c r="F102" s="1">
        <v>2.7850000000000001E-15</v>
      </c>
      <c r="G102" s="1"/>
      <c r="I102" s="1">
        <v>9.5250000000000008E-15</v>
      </c>
      <c r="J102" s="1"/>
      <c r="L102" s="1"/>
    </row>
    <row r="103" spans="3:12">
      <c r="C103" s="1">
        <v>6.2909999999999999E-15</v>
      </c>
      <c r="D103" s="1"/>
      <c r="F103" s="1">
        <v>3.35E-15</v>
      </c>
      <c r="G103" s="1"/>
      <c r="I103" s="1">
        <v>9.5190000000000003E-15</v>
      </c>
      <c r="J103" s="1"/>
      <c r="L103" s="1"/>
    </row>
    <row r="104" spans="3:12">
      <c r="C104" s="1">
        <v>6.2609999999999998E-15</v>
      </c>
      <c r="D104" s="1"/>
      <c r="F104" s="1">
        <v>3.3490000000000002E-15</v>
      </c>
      <c r="G104" s="1"/>
      <c r="I104" s="1">
        <v>9.4599999999999999E-15</v>
      </c>
      <c r="J104" s="1"/>
      <c r="L104" s="1"/>
    </row>
    <row r="105" spans="3:12">
      <c r="C105" s="1">
        <v>6.0930000000000002E-15</v>
      </c>
      <c r="D105" s="1"/>
      <c r="F105" s="1">
        <v>3.2930000000000001E-15</v>
      </c>
      <c r="G105" s="1"/>
      <c r="I105" s="1">
        <v>8.9549999999999998E-15</v>
      </c>
      <c r="J105" s="1"/>
      <c r="L105" s="1"/>
    </row>
    <row r="106" spans="3:12">
      <c r="C106" s="1">
        <v>6.0500000000000001E-15</v>
      </c>
      <c r="D106" s="1"/>
      <c r="F106" s="1">
        <v>3.2820000000000001E-15</v>
      </c>
      <c r="G106" s="1"/>
      <c r="I106" s="1">
        <v>8.8540000000000007E-15</v>
      </c>
      <c r="J106" s="1"/>
      <c r="L106" s="1"/>
    </row>
    <row r="107" spans="3:12">
      <c r="C107" s="1">
        <v>5.5440000000000002E-15</v>
      </c>
      <c r="D107" s="1"/>
      <c r="F107" s="1">
        <v>3.25E-15</v>
      </c>
      <c r="G107" s="1"/>
      <c r="I107" s="1">
        <v>8.8220000000000002E-15</v>
      </c>
      <c r="J107" s="1"/>
      <c r="L107" s="1"/>
    </row>
    <row r="108" spans="3:12">
      <c r="C108" s="1">
        <v>5.488E-15</v>
      </c>
      <c r="D108" s="1"/>
      <c r="F108" s="1">
        <v>3.2589999999999999E-15</v>
      </c>
      <c r="G108" s="1"/>
      <c r="I108" s="1">
        <v>8.6149999999999998E-15</v>
      </c>
      <c r="J108" s="1"/>
      <c r="L108" s="1"/>
    </row>
    <row r="109" spans="3:12">
      <c r="C109" s="1">
        <v>4.8600000000000001E-15</v>
      </c>
      <c r="D109" s="1"/>
      <c r="F109" s="1">
        <v>3.1600000000000001E-15</v>
      </c>
      <c r="G109" s="1"/>
      <c r="I109" s="1">
        <v>7.4739999999999996E-15</v>
      </c>
      <c r="J109" s="1"/>
      <c r="L109" s="1"/>
    </row>
    <row r="110" spans="3:12">
      <c r="C110" s="1">
        <v>4.4649999999999998E-15</v>
      </c>
      <c r="D110" s="1"/>
      <c r="F110" s="1">
        <v>3.0429999999999999E-15</v>
      </c>
      <c r="G110" s="1"/>
      <c r="I110" s="1">
        <v>5.7350000000000003E-15</v>
      </c>
      <c r="J110" s="1"/>
      <c r="L110" s="1"/>
    </row>
    <row r="111" spans="3:12">
      <c r="C111" s="1">
        <v>3.9570000000000002E-15</v>
      </c>
      <c r="D111" s="1"/>
      <c r="F111" s="1">
        <v>5.3419999999999996E-15</v>
      </c>
      <c r="G111" s="1"/>
      <c r="I111" s="1">
        <v>5.7029999999999998E-15</v>
      </c>
      <c r="J111" s="1"/>
      <c r="L111" s="1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1"/>
  <sheetViews>
    <sheetView topLeftCell="A44" workbookViewId="0">
      <selection activeCell="C2" sqref="C2:C92"/>
    </sheetView>
  </sheetViews>
  <sheetFormatPr baseColWidth="10" defaultRowHeight="15" x14ac:dyDescent="0"/>
  <cols>
    <col min="19" max="19" width="21.5" customWidth="1"/>
  </cols>
  <sheetData>
    <row r="1" spans="2:17">
      <c r="B1" s="2" t="s">
        <v>0</v>
      </c>
      <c r="C1" t="s">
        <v>1</v>
      </c>
    </row>
    <row r="2" spans="2:17">
      <c r="B2">
        <v>27</v>
      </c>
      <c r="C2" s="1">
        <v>12.58</v>
      </c>
      <c r="D2" s="1">
        <f>(C2/3-C3/3)</f>
        <v>5.9999999999999609E-2</v>
      </c>
      <c r="F2" s="1">
        <v>10.99</v>
      </c>
      <c r="G2" s="1">
        <f>(F2/3-F3/3)</f>
        <v>5.0000000000000266E-2</v>
      </c>
      <c r="I2" s="1">
        <v>9.625</v>
      </c>
      <c r="J2" s="1">
        <f>(I2/3-I3/3)</f>
        <v>4.2666666666666853E-2</v>
      </c>
      <c r="L2" s="1">
        <v>16.25</v>
      </c>
      <c r="M2" s="1">
        <f>(L2/3-L3/3)</f>
        <v>6.3333333333334352E-2</v>
      </c>
      <c r="O2" s="1">
        <v>19.59</v>
      </c>
      <c r="P2" s="1">
        <f>(O2/3-O3/3)</f>
        <v>6.3333333333334352E-2</v>
      </c>
    </row>
    <row r="3" spans="2:17">
      <c r="B3">
        <v>29.5</v>
      </c>
      <c r="C3" s="1">
        <v>12.4</v>
      </c>
      <c r="D3" s="1">
        <f t="shared" ref="D3:D66" si="0">(C3/3-C4/3)</f>
        <v>6.3333333333333464E-2</v>
      </c>
      <c r="F3" s="1">
        <v>10.84</v>
      </c>
      <c r="G3" s="1">
        <f t="shared" ref="G3:G66" si="1">(F3/3-F4/3)</f>
        <v>5.3333333333333233E-2</v>
      </c>
      <c r="I3" s="1">
        <v>9.4969999999999999</v>
      </c>
      <c r="J3" s="1">
        <f t="shared" ref="J3:J66" si="2">(I3/3-I4/3)</f>
        <v>4.4666666666666632E-2</v>
      </c>
      <c r="L3" s="1">
        <v>16.059999999999999</v>
      </c>
      <c r="M3" s="1">
        <f t="shared" ref="M3:M66" si="3">(L3/3-L4/3)</f>
        <v>6.666666666666643E-2</v>
      </c>
      <c r="O3" s="1">
        <v>19.399999999999999</v>
      </c>
      <c r="P3" s="1">
        <f t="shared" ref="P3:P66" si="4">(O3/3-O4/3)</f>
        <v>6.9999999999998508E-2</v>
      </c>
    </row>
    <row r="4" spans="2:17">
      <c r="B4">
        <v>32</v>
      </c>
      <c r="C4" s="1">
        <v>12.21</v>
      </c>
      <c r="D4" s="1">
        <f t="shared" si="0"/>
        <v>6.6666666666667318E-2</v>
      </c>
      <c r="F4" s="1">
        <v>10.68</v>
      </c>
      <c r="G4" s="1">
        <f t="shared" si="1"/>
        <v>5.6666666666666643E-2</v>
      </c>
      <c r="I4" s="1">
        <v>9.3629999999999995</v>
      </c>
      <c r="J4" s="1">
        <f t="shared" si="2"/>
        <v>4.6333333333333115E-2</v>
      </c>
      <c r="L4" s="1">
        <v>15.86</v>
      </c>
      <c r="M4" s="1">
        <f t="shared" si="3"/>
        <v>6.9999999999999396E-2</v>
      </c>
      <c r="O4" s="1">
        <v>19.190000000000001</v>
      </c>
      <c r="P4" s="1">
        <f t="shared" si="4"/>
        <v>7.0000000000000284E-2</v>
      </c>
    </row>
    <row r="5" spans="2:17">
      <c r="B5">
        <v>34.5</v>
      </c>
      <c r="C5" s="1">
        <v>12.01</v>
      </c>
      <c r="D5" s="1">
        <f t="shared" si="0"/>
        <v>6.6666666666665986E-2</v>
      </c>
      <c r="F5" s="1">
        <v>10.51</v>
      </c>
      <c r="G5" s="1">
        <f t="shared" si="1"/>
        <v>6.0000000000000053E-2</v>
      </c>
      <c r="I5" s="1">
        <v>9.2240000000000002</v>
      </c>
      <c r="J5" s="1">
        <f t="shared" si="2"/>
        <v>4.8000000000000043E-2</v>
      </c>
      <c r="L5" s="1">
        <v>15.65</v>
      </c>
      <c r="M5" s="1">
        <f t="shared" si="3"/>
        <v>7.333333333333325E-2</v>
      </c>
      <c r="O5" s="1">
        <v>18.98</v>
      </c>
      <c r="P5" s="1">
        <f t="shared" si="4"/>
        <v>7.333333333333325E-2</v>
      </c>
    </row>
    <row r="6" spans="2:17">
      <c r="B6">
        <v>37</v>
      </c>
      <c r="C6" s="1">
        <v>11.81</v>
      </c>
      <c r="D6" s="1">
        <f t="shared" si="0"/>
        <v>7.3333333333333695E-2</v>
      </c>
      <c r="F6" s="1">
        <v>10.33</v>
      </c>
      <c r="G6" s="1">
        <f t="shared" si="1"/>
        <v>6.0000000000000053E-2</v>
      </c>
      <c r="I6" s="1">
        <v>9.08</v>
      </c>
      <c r="J6" s="1">
        <f t="shared" si="2"/>
        <v>5.0000000000000266E-2</v>
      </c>
      <c r="L6" s="1">
        <v>15.43</v>
      </c>
      <c r="M6" s="1">
        <f t="shared" si="3"/>
        <v>7.333333333333325E-2</v>
      </c>
      <c r="O6" s="1">
        <v>18.760000000000002</v>
      </c>
      <c r="P6" s="1">
        <f t="shared" si="4"/>
        <v>7.6666666666667105E-2</v>
      </c>
    </row>
    <row r="7" spans="2:17">
      <c r="B7">
        <v>39.5</v>
      </c>
      <c r="C7" s="1">
        <v>11.59</v>
      </c>
      <c r="D7" s="1">
        <f t="shared" si="0"/>
        <v>7.3333333333333695E-2</v>
      </c>
      <c r="F7" s="1">
        <v>10.15</v>
      </c>
      <c r="G7" s="1">
        <f t="shared" si="1"/>
        <v>6.266666666666687E-2</v>
      </c>
      <c r="I7" s="1">
        <v>8.93</v>
      </c>
      <c r="J7" s="1">
        <f t="shared" si="2"/>
        <v>5.1666666666666305E-2</v>
      </c>
      <c r="L7" s="1">
        <v>15.21</v>
      </c>
      <c r="M7" s="1">
        <f t="shared" si="3"/>
        <v>8.0000000000000071E-2</v>
      </c>
      <c r="O7" s="1">
        <v>18.53</v>
      </c>
      <c r="P7" s="1">
        <f t="shared" si="4"/>
        <v>8.0000000000000071E-2</v>
      </c>
    </row>
    <row r="8" spans="2:17">
      <c r="B8">
        <v>42</v>
      </c>
      <c r="C8" s="1">
        <v>11.37</v>
      </c>
      <c r="D8" s="1">
        <f t="shared" si="0"/>
        <v>7.3333333333332806E-2</v>
      </c>
      <c r="F8" s="1">
        <v>9.9619999999999997</v>
      </c>
      <c r="G8" s="1">
        <f t="shared" si="1"/>
        <v>6.4666666666666206E-2</v>
      </c>
      <c r="I8" s="1">
        <v>8.7750000000000004</v>
      </c>
      <c r="J8" s="1">
        <f t="shared" si="2"/>
        <v>5.3666666666666529E-2</v>
      </c>
      <c r="L8" s="1">
        <v>14.97</v>
      </c>
      <c r="M8" s="1">
        <f t="shared" si="3"/>
        <v>8.0000000000000071E-2</v>
      </c>
      <c r="O8" s="1">
        <v>18.29</v>
      </c>
      <c r="P8" s="1">
        <f t="shared" si="4"/>
        <v>8.3333333333333925E-2</v>
      </c>
    </row>
    <row r="9" spans="2:17">
      <c r="B9">
        <v>44.5</v>
      </c>
      <c r="C9" s="1">
        <v>11.15</v>
      </c>
      <c r="D9" s="1">
        <f t="shared" si="0"/>
        <v>8.0000000000000071E-2</v>
      </c>
      <c r="F9" s="1">
        <v>9.7680000000000007</v>
      </c>
      <c r="G9" s="1">
        <f t="shared" si="1"/>
        <v>6.7000000000000171E-2</v>
      </c>
      <c r="I9" s="1">
        <v>8.6140000000000008</v>
      </c>
      <c r="J9" s="1">
        <f t="shared" si="2"/>
        <v>5.5333333333333456E-2</v>
      </c>
      <c r="L9" s="1">
        <v>14.73</v>
      </c>
      <c r="M9" s="1">
        <f t="shared" si="3"/>
        <v>8.3333333333333037E-2</v>
      </c>
      <c r="O9" s="1">
        <v>18.04</v>
      </c>
      <c r="P9" s="1">
        <f t="shared" si="4"/>
        <v>8.6666666666666003E-2</v>
      </c>
    </row>
    <row r="10" spans="2:17">
      <c r="B10">
        <v>47</v>
      </c>
      <c r="C10" s="1">
        <v>10.91</v>
      </c>
      <c r="D10" s="1">
        <f t="shared" si="0"/>
        <v>8.0000000000000071E-2</v>
      </c>
      <c r="F10" s="1">
        <v>9.5670000000000002</v>
      </c>
      <c r="G10" s="1">
        <f t="shared" si="1"/>
        <v>6.9333333333333247E-2</v>
      </c>
      <c r="I10" s="1">
        <v>8.4480000000000004</v>
      </c>
      <c r="J10" s="1">
        <f t="shared" si="2"/>
        <v>5.7000000000000384E-2</v>
      </c>
      <c r="L10" s="1">
        <v>14.48</v>
      </c>
      <c r="M10" s="1">
        <f t="shared" si="3"/>
        <v>8.6666666666666892E-2</v>
      </c>
      <c r="O10" s="1">
        <v>17.78</v>
      </c>
      <c r="P10" s="1">
        <f t="shared" si="4"/>
        <v>8.9999999999999858E-2</v>
      </c>
    </row>
    <row r="11" spans="2:17">
      <c r="B11">
        <v>49.5</v>
      </c>
      <c r="C11" s="1">
        <v>10.67</v>
      </c>
      <c r="D11" s="1">
        <f t="shared" si="0"/>
        <v>8.3333333333333481E-2</v>
      </c>
      <c r="F11" s="1">
        <v>9.359</v>
      </c>
      <c r="G11" s="1">
        <f t="shared" si="1"/>
        <v>7.099999999999973E-2</v>
      </c>
      <c r="I11" s="1">
        <v>8.2769999999999992</v>
      </c>
      <c r="J11" s="1">
        <f t="shared" si="2"/>
        <v>5.9333333333333016E-2</v>
      </c>
      <c r="L11" s="1">
        <v>14.22</v>
      </c>
      <c r="M11" s="1">
        <f t="shared" si="3"/>
        <v>9.0000000000000746E-2</v>
      </c>
      <c r="O11" s="1">
        <v>17.510000000000002</v>
      </c>
      <c r="P11" s="1">
        <f t="shared" si="4"/>
        <v>9.3333333333333712E-2</v>
      </c>
    </row>
    <row r="12" spans="2:17">
      <c r="B12">
        <v>52</v>
      </c>
      <c r="C12" s="1">
        <v>10.42</v>
      </c>
      <c r="D12" s="1">
        <f t="shared" si="0"/>
        <v>8.6666666666666448E-2</v>
      </c>
      <c r="F12" s="1">
        <v>9.1460000000000008</v>
      </c>
      <c r="G12" s="1">
        <f t="shared" si="1"/>
        <v>7.3333333333333695E-2</v>
      </c>
      <c r="I12" s="1">
        <v>8.0990000000000002</v>
      </c>
      <c r="J12" s="1">
        <f t="shared" si="2"/>
        <v>6.0666666666667091E-2</v>
      </c>
      <c r="L12" s="1">
        <v>13.95</v>
      </c>
      <c r="M12" s="1">
        <f t="shared" si="3"/>
        <v>9.3333333333332824E-2</v>
      </c>
      <c r="O12" s="1">
        <v>17.23</v>
      </c>
      <c r="P12" s="1">
        <f t="shared" si="4"/>
        <v>9.666666666666579E-2</v>
      </c>
    </row>
    <row r="13" spans="2:17">
      <c r="B13">
        <v>54.5</v>
      </c>
      <c r="C13" s="1">
        <v>10.16</v>
      </c>
      <c r="D13" s="1">
        <f t="shared" si="0"/>
        <v>8.7666666666666782E-2</v>
      </c>
      <c r="F13" s="1">
        <v>8.9260000000000002</v>
      </c>
      <c r="G13" s="1">
        <f t="shared" si="1"/>
        <v>7.4999999999999734E-2</v>
      </c>
      <c r="I13" s="1">
        <v>7.9169999999999998</v>
      </c>
      <c r="J13" s="1">
        <f t="shared" si="2"/>
        <v>6.2666666666666426E-2</v>
      </c>
      <c r="L13" s="1">
        <v>13.67</v>
      </c>
      <c r="M13" s="1">
        <f t="shared" si="3"/>
        <v>9.6666666666666679E-2</v>
      </c>
      <c r="O13" s="1">
        <v>16.940000000000001</v>
      </c>
      <c r="P13" s="1">
        <f t="shared" si="4"/>
        <v>0.10000000000000053</v>
      </c>
    </row>
    <row r="14" spans="2:17">
      <c r="B14">
        <v>57</v>
      </c>
      <c r="C14" s="1">
        <v>9.8970000000000002</v>
      </c>
      <c r="D14" s="1">
        <f t="shared" si="0"/>
        <v>9.0333333333333599E-2</v>
      </c>
      <c r="F14" s="1">
        <v>8.7010000000000005</v>
      </c>
      <c r="G14" s="1">
        <f t="shared" si="1"/>
        <v>7.6999999999999957E-2</v>
      </c>
      <c r="I14" s="1">
        <v>7.7290000000000001</v>
      </c>
      <c r="J14" s="1">
        <f t="shared" si="2"/>
        <v>6.4333333333333353E-2</v>
      </c>
      <c r="L14" s="1">
        <v>13.38</v>
      </c>
      <c r="M14" s="1">
        <f t="shared" si="3"/>
        <v>9.9999999999999645E-2</v>
      </c>
      <c r="O14" s="1">
        <v>16.64</v>
      </c>
      <c r="P14" s="1">
        <f t="shared" si="4"/>
        <v>0.10333333333333439</v>
      </c>
    </row>
    <row r="15" spans="2:17">
      <c r="B15">
        <v>59.5</v>
      </c>
      <c r="C15" s="1">
        <v>9.6259999999999994</v>
      </c>
      <c r="D15" s="1">
        <f t="shared" si="0"/>
        <v>9.1999999999999638E-2</v>
      </c>
      <c r="F15" s="1">
        <v>8.4700000000000006</v>
      </c>
      <c r="G15" s="1">
        <f t="shared" si="1"/>
        <v>7.9000000000000181E-2</v>
      </c>
      <c r="I15" s="1">
        <v>7.5359999999999996</v>
      </c>
      <c r="J15" s="1">
        <f t="shared" si="2"/>
        <v>6.566666666666654E-2</v>
      </c>
      <c r="L15" s="1">
        <v>13.08</v>
      </c>
      <c r="M15" s="1">
        <f t="shared" si="3"/>
        <v>0.10000000000000053</v>
      </c>
      <c r="O15" s="1">
        <v>16.329999999999998</v>
      </c>
      <c r="P15" s="1">
        <f t="shared" si="4"/>
        <v>0.10666666666666558</v>
      </c>
    </row>
    <row r="16" spans="2:17">
      <c r="B16">
        <v>62</v>
      </c>
      <c r="C16" s="1">
        <v>9.35</v>
      </c>
      <c r="D16" s="1">
        <f t="shared" si="0"/>
        <v>9.4000000000000306E-2</v>
      </c>
      <c r="F16" s="1">
        <v>8.2330000000000005</v>
      </c>
      <c r="G16" s="1">
        <f t="shared" si="1"/>
        <v>8.0666666666667108E-2</v>
      </c>
      <c r="I16" s="1">
        <v>7.3390000000000004</v>
      </c>
      <c r="J16" s="1">
        <f t="shared" si="2"/>
        <v>6.7666666666666764E-2</v>
      </c>
      <c r="L16" s="1">
        <v>12.78</v>
      </c>
      <c r="M16" s="1">
        <f t="shared" si="3"/>
        <v>0.10666666666666647</v>
      </c>
      <c r="O16" s="1">
        <v>16.010000000000002</v>
      </c>
      <c r="P16" s="1">
        <f t="shared" si="4"/>
        <v>0.11000000000000032</v>
      </c>
      <c r="Q16" s="1"/>
    </row>
    <row r="17" spans="2:18">
      <c r="B17">
        <v>64.5</v>
      </c>
      <c r="C17" s="1">
        <v>9.0679999999999996</v>
      </c>
      <c r="D17" s="1">
        <f t="shared" si="0"/>
        <v>9.5666666666666345E-2</v>
      </c>
      <c r="F17" s="1">
        <v>7.9909999999999997</v>
      </c>
      <c r="G17" s="1">
        <f t="shared" si="1"/>
        <v>8.1999999999999851E-2</v>
      </c>
      <c r="I17" s="1">
        <v>7.1360000000000001</v>
      </c>
      <c r="J17" s="1">
        <f t="shared" si="2"/>
        <v>6.899999999999995E-2</v>
      </c>
      <c r="L17" s="1">
        <v>12.46</v>
      </c>
      <c r="M17" s="1">
        <f t="shared" si="3"/>
        <v>0.10666666666666647</v>
      </c>
      <c r="O17" s="1">
        <v>15.68</v>
      </c>
      <c r="P17" s="1">
        <f t="shared" si="4"/>
        <v>0.11333333333333329</v>
      </c>
      <c r="Q17" s="1"/>
      <c r="R17" s="1"/>
    </row>
    <row r="18" spans="2:18">
      <c r="B18">
        <v>67</v>
      </c>
      <c r="C18" s="1">
        <v>8.7810000000000006</v>
      </c>
      <c r="D18" s="1">
        <f t="shared" si="0"/>
        <v>9.7666666666667012E-2</v>
      </c>
      <c r="F18" s="1">
        <v>7.7450000000000001</v>
      </c>
      <c r="G18" s="1">
        <f t="shared" si="1"/>
        <v>8.3666666666666778E-2</v>
      </c>
      <c r="I18" s="1">
        <v>6.9290000000000003</v>
      </c>
      <c r="J18" s="1">
        <f t="shared" si="2"/>
        <v>7.0333333333333581E-2</v>
      </c>
      <c r="L18" s="1">
        <v>12.14</v>
      </c>
      <c r="M18" s="1">
        <f t="shared" si="3"/>
        <v>0.10666666666666691</v>
      </c>
      <c r="O18" s="1">
        <v>15.34</v>
      </c>
      <c r="P18" s="1">
        <f t="shared" si="4"/>
        <v>0.11333333333333329</v>
      </c>
      <c r="Q18" s="1"/>
      <c r="R18" s="1"/>
    </row>
    <row r="19" spans="2:18">
      <c r="B19">
        <v>69.5</v>
      </c>
      <c r="C19" s="1">
        <v>8.4879999999999995</v>
      </c>
      <c r="D19" s="1">
        <f t="shared" si="0"/>
        <v>9.8666666666666458E-2</v>
      </c>
      <c r="F19" s="1">
        <v>7.4939999999999998</v>
      </c>
      <c r="G19" s="1">
        <f t="shared" si="1"/>
        <v>8.4999999999999964E-2</v>
      </c>
      <c r="I19" s="1">
        <v>6.718</v>
      </c>
      <c r="J19" s="1">
        <f t="shared" si="2"/>
        <v>7.1666666666666323E-2</v>
      </c>
      <c r="L19" s="1">
        <v>11.82</v>
      </c>
      <c r="M19" s="1">
        <f t="shared" si="3"/>
        <v>0.11333333333333329</v>
      </c>
      <c r="O19" s="1">
        <v>15</v>
      </c>
      <c r="P19" s="1">
        <f t="shared" si="4"/>
        <v>0.12000000000000011</v>
      </c>
    </row>
    <row r="20" spans="2:18">
      <c r="B20">
        <v>72</v>
      </c>
      <c r="C20" s="1">
        <v>8.1920000000000002</v>
      </c>
      <c r="D20" s="1">
        <f t="shared" si="0"/>
        <v>0.10033333333333339</v>
      </c>
      <c r="F20" s="1">
        <v>7.2389999999999999</v>
      </c>
      <c r="G20" s="1">
        <f t="shared" si="1"/>
        <v>8.6333333333333151E-2</v>
      </c>
      <c r="I20" s="1">
        <v>6.5030000000000001</v>
      </c>
      <c r="J20" s="1">
        <f t="shared" si="2"/>
        <v>7.3000000000000398E-2</v>
      </c>
      <c r="L20" s="1">
        <v>11.48</v>
      </c>
      <c r="M20" s="1">
        <f t="shared" si="3"/>
        <v>0.11333333333333329</v>
      </c>
      <c r="O20" s="1">
        <v>14.64</v>
      </c>
      <c r="P20" s="1">
        <f t="shared" si="4"/>
        <v>0.12333333333333307</v>
      </c>
    </row>
    <row r="21" spans="2:18">
      <c r="B21">
        <v>74.5</v>
      </c>
      <c r="C21" s="1">
        <v>7.891</v>
      </c>
      <c r="D21" s="1">
        <f t="shared" si="0"/>
        <v>0.10133333333333328</v>
      </c>
      <c r="F21" s="1">
        <v>6.98</v>
      </c>
      <c r="G21" s="1">
        <f t="shared" si="1"/>
        <v>8.7333333333333485E-2</v>
      </c>
      <c r="I21" s="1">
        <v>6.2839999999999998</v>
      </c>
      <c r="J21" s="1">
        <f t="shared" si="2"/>
        <v>7.3999999999999844E-2</v>
      </c>
      <c r="L21" s="1">
        <v>11.14</v>
      </c>
      <c r="M21" s="1">
        <f t="shared" si="3"/>
        <v>0.11666666666666714</v>
      </c>
      <c r="O21" s="1">
        <v>14.27</v>
      </c>
      <c r="P21" s="1">
        <f t="shared" si="4"/>
        <v>0.12333333333333307</v>
      </c>
    </row>
    <row r="22" spans="2:18">
      <c r="B22">
        <v>77</v>
      </c>
      <c r="C22" s="1">
        <v>7.5869999999999997</v>
      </c>
      <c r="D22" s="1">
        <f t="shared" si="0"/>
        <v>0.10233333333333317</v>
      </c>
      <c r="F22" s="1">
        <v>6.718</v>
      </c>
      <c r="G22" s="1">
        <f t="shared" si="1"/>
        <v>8.8333333333332931E-2</v>
      </c>
      <c r="I22" s="1">
        <v>6.0620000000000003</v>
      </c>
      <c r="J22" s="1">
        <f t="shared" si="2"/>
        <v>7.4999999999999956E-2</v>
      </c>
      <c r="L22" s="1">
        <v>10.79</v>
      </c>
      <c r="M22" s="1">
        <f t="shared" si="3"/>
        <v>0.11666666666666625</v>
      </c>
      <c r="O22" s="1">
        <v>13.9</v>
      </c>
      <c r="P22" s="1">
        <f t="shared" si="4"/>
        <v>0.12666666666666693</v>
      </c>
    </row>
    <row r="23" spans="2:18">
      <c r="B23">
        <v>79.5</v>
      </c>
      <c r="C23" s="1">
        <v>7.28</v>
      </c>
      <c r="D23" s="1">
        <f t="shared" si="0"/>
        <v>0.1030000000000002</v>
      </c>
      <c r="F23" s="1">
        <v>6.4530000000000003</v>
      </c>
      <c r="G23" s="1">
        <f t="shared" si="1"/>
        <v>8.9000000000000412E-2</v>
      </c>
      <c r="I23" s="1">
        <v>5.8369999999999997</v>
      </c>
      <c r="J23" s="1">
        <f t="shared" si="2"/>
        <v>7.6000000000000068E-2</v>
      </c>
      <c r="L23" s="1">
        <v>10.44</v>
      </c>
      <c r="M23" s="1">
        <f t="shared" si="3"/>
        <v>0.12000000000000011</v>
      </c>
      <c r="O23" s="1">
        <v>13.52</v>
      </c>
      <c r="P23" s="1">
        <f t="shared" si="4"/>
        <v>0.12999999999999989</v>
      </c>
    </row>
    <row r="24" spans="2:18">
      <c r="B24">
        <v>82</v>
      </c>
      <c r="C24" s="1">
        <v>6.9710000000000001</v>
      </c>
      <c r="D24" s="1">
        <f t="shared" si="0"/>
        <v>0.10366666666666635</v>
      </c>
      <c r="F24" s="1">
        <v>6.1859999999999999</v>
      </c>
      <c r="G24" s="1">
        <f t="shared" si="1"/>
        <v>8.9666666666666561E-2</v>
      </c>
      <c r="I24" s="1">
        <v>5.609</v>
      </c>
      <c r="J24" s="1">
        <f t="shared" si="2"/>
        <v>7.6666666666666661E-2</v>
      </c>
      <c r="L24" s="1">
        <v>10.08</v>
      </c>
      <c r="M24" s="1">
        <f t="shared" si="3"/>
        <v>0.1203333333333334</v>
      </c>
      <c r="O24" s="1">
        <v>13.13</v>
      </c>
      <c r="P24" s="1">
        <f t="shared" si="4"/>
        <v>0.13333333333333375</v>
      </c>
    </row>
    <row r="25" spans="2:18">
      <c r="B25">
        <v>84.5</v>
      </c>
      <c r="C25" s="1">
        <v>6.66</v>
      </c>
      <c r="D25" s="1">
        <f t="shared" si="0"/>
        <v>0.10400000000000009</v>
      </c>
      <c r="F25" s="1">
        <v>5.9169999999999998</v>
      </c>
      <c r="G25" s="1">
        <f t="shared" si="1"/>
        <v>8.9999999999999858E-2</v>
      </c>
      <c r="I25" s="1">
        <v>5.3789999999999996</v>
      </c>
      <c r="J25" s="1">
        <f t="shared" si="2"/>
        <v>7.7333333333333254E-2</v>
      </c>
      <c r="L25" s="1">
        <v>9.7189999999999994</v>
      </c>
      <c r="M25" s="1">
        <f t="shared" si="3"/>
        <v>0.12199999999999989</v>
      </c>
      <c r="O25" s="1">
        <v>12.73</v>
      </c>
      <c r="P25" s="1">
        <f t="shared" si="4"/>
        <v>0.13333333333333286</v>
      </c>
    </row>
    <row r="26" spans="2:18">
      <c r="B26">
        <v>87</v>
      </c>
      <c r="C26" s="1">
        <v>6.3479999999999999</v>
      </c>
      <c r="D26" s="1">
        <f t="shared" si="0"/>
        <v>0.1036666666666668</v>
      </c>
      <c r="F26" s="1">
        <v>5.6470000000000002</v>
      </c>
      <c r="G26" s="1">
        <f t="shared" si="1"/>
        <v>9.0333333333333377E-2</v>
      </c>
      <c r="I26" s="1">
        <v>5.1470000000000002</v>
      </c>
      <c r="J26" s="1">
        <f t="shared" si="2"/>
        <v>7.7999999999999847E-2</v>
      </c>
      <c r="L26" s="1">
        <v>9.3529999999999998</v>
      </c>
      <c r="M26" s="1">
        <f t="shared" si="3"/>
        <v>0.12333333333333307</v>
      </c>
      <c r="O26" s="1">
        <v>12.33</v>
      </c>
      <c r="P26" s="1">
        <f t="shared" si="4"/>
        <v>0.13666666666666716</v>
      </c>
    </row>
    <row r="27" spans="2:18">
      <c r="B27">
        <v>89.5</v>
      </c>
      <c r="C27" s="1">
        <v>6.0369999999999999</v>
      </c>
      <c r="D27" s="1">
        <f t="shared" si="0"/>
        <v>0.10400000000000009</v>
      </c>
      <c r="F27" s="1">
        <v>5.3760000000000003</v>
      </c>
      <c r="G27" s="1">
        <f t="shared" si="1"/>
        <v>9.0333333333333155E-2</v>
      </c>
      <c r="I27" s="1">
        <v>4.9130000000000003</v>
      </c>
      <c r="J27" s="1">
        <f t="shared" si="2"/>
        <v>7.8000000000000069E-2</v>
      </c>
      <c r="L27" s="1">
        <v>8.9830000000000005</v>
      </c>
      <c r="M27" s="1">
        <f t="shared" si="3"/>
        <v>0.12400000000000011</v>
      </c>
      <c r="O27" s="1">
        <v>11.92</v>
      </c>
      <c r="P27" s="1">
        <f t="shared" si="4"/>
        <v>0.13666666666666671</v>
      </c>
    </row>
    <row r="28" spans="2:18">
      <c r="B28">
        <v>92</v>
      </c>
      <c r="C28" s="1">
        <v>5.7249999999999996</v>
      </c>
      <c r="D28" s="1">
        <f t="shared" si="0"/>
        <v>0.10333333333333328</v>
      </c>
      <c r="F28" s="1">
        <v>5.1050000000000004</v>
      </c>
      <c r="G28" s="1">
        <f t="shared" si="1"/>
        <v>9.0000000000000302E-2</v>
      </c>
      <c r="I28" s="1">
        <v>4.6790000000000003</v>
      </c>
      <c r="J28" s="1">
        <f t="shared" si="2"/>
        <v>7.8000000000000069E-2</v>
      </c>
      <c r="L28" s="1">
        <v>8.6110000000000007</v>
      </c>
      <c r="M28" s="1">
        <f t="shared" si="3"/>
        <v>0.125</v>
      </c>
      <c r="O28" s="1">
        <v>11.51</v>
      </c>
      <c r="P28" s="1">
        <f t="shared" si="4"/>
        <v>0.13999999999999968</v>
      </c>
    </row>
    <row r="29" spans="2:18">
      <c r="B29">
        <v>94.5</v>
      </c>
      <c r="C29" s="1">
        <v>5.415</v>
      </c>
      <c r="D29" s="1">
        <f t="shared" si="0"/>
        <v>0.10266666666666646</v>
      </c>
      <c r="F29" s="1">
        <v>4.835</v>
      </c>
      <c r="G29" s="1">
        <f t="shared" si="1"/>
        <v>8.9666666666666561E-2</v>
      </c>
      <c r="I29" s="1">
        <v>4.4450000000000003</v>
      </c>
      <c r="J29" s="1">
        <f t="shared" si="2"/>
        <v>7.8333333333333366E-2</v>
      </c>
      <c r="L29" s="1">
        <v>8.2360000000000007</v>
      </c>
      <c r="M29" s="1">
        <f t="shared" si="3"/>
        <v>0.125</v>
      </c>
      <c r="O29" s="1">
        <v>11.09</v>
      </c>
      <c r="P29" s="1">
        <f t="shared" si="4"/>
        <v>0.14000000000000012</v>
      </c>
    </row>
    <row r="30" spans="2:18">
      <c r="B30">
        <v>97</v>
      </c>
      <c r="C30" s="1">
        <v>5.1070000000000002</v>
      </c>
      <c r="D30" s="1">
        <f t="shared" si="0"/>
        <v>0.10166666666666702</v>
      </c>
      <c r="F30" s="1">
        <v>4.5659999999999998</v>
      </c>
      <c r="G30" s="1">
        <f t="shared" si="1"/>
        <v>8.9333333333333265E-2</v>
      </c>
      <c r="I30" s="1">
        <v>4.21</v>
      </c>
      <c r="J30" s="1">
        <f t="shared" si="2"/>
        <v>7.7666666666666773E-2</v>
      </c>
      <c r="L30" s="1">
        <v>7.8609999999999998</v>
      </c>
      <c r="M30" s="1">
        <f t="shared" si="3"/>
        <v>0.1253333333333333</v>
      </c>
      <c r="O30" s="1">
        <v>10.67</v>
      </c>
      <c r="P30" s="1">
        <f t="shared" si="4"/>
        <v>0.14333333333333309</v>
      </c>
    </row>
    <row r="31" spans="2:18">
      <c r="B31">
        <v>99.5</v>
      </c>
      <c r="C31" s="1">
        <v>4.8019999999999996</v>
      </c>
      <c r="D31" s="1">
        <f t="shared" si="0"/>
        <v>0.10066666666666646</v>
      </c>
      <c r="F31" s="1">
        <v>4.298</v>
      </c>
      <c r="G31" s="1">
        <f t="shared" si="1"/>
        <v>8.8333333333333375E-2</v>
      </c>
      <c r="I31" s="1">
        <v>3.9769999999999999</v>
      </c>
      <c r="J31" s="1">
        <f t="shared" si="2"/>
        <v>7.7666666666666551E-2</v>
      </c>
      <c r="L31" s="1">
        <v>7.4850000000000003</v>
      </c>
      <c r="M31" s="1">
        <f t="shared" si="3"/>
        <v>0.1253333333333333</v>
      </c>
      <c r="O31" s="1">
        <v>10.24</v>
      </c>
      <c r="P31" s="1">
        <f t="shared" si="4"/>
        <v>0.14100000000000001</v>
      </c>
    </row>
    <row r="32" spans="2:18">
      <c r="B32">
        <v>102</v>
      </c>
      <c r="C32" s="1">
        <v>4.5</v>
      </c>
      <c r="D32" s="1">
        <f t="shared" si="0"/>
        <v>9.9333333333333274E-2</v>
      </c>
      <c r="F32" s="1">
        <v>4.0330000000000004</v>
      </c>
      <c r="G32" s="1">
        <f t="shared" si="1"/>
        <v>8.7000000000000188E-2</v>
      </c>
      <c r="I32" s="1">
        <v>3.7440000000000002</v>
      </c>
      <c r="J32" s="1">
        <f t="shared" si="2"/>
        <v>7.6666666666666661E-2</v>
      </c>
      <c r="L32" s="1">
        <v>7.109</v>
      </c>
      <c r="M32" s="1">
        <f t="shared" si="3"/>
        <v>0.1246666666666667</v>
      </c>
      <c r="O32" s="1">
        <v>9.8170000000000002</v>
      </c>
      <c r="P32" s="1">
        <f t="shared" si="4"/>
        <v>0.14333333333333353</v>
      </c>
    </row>
    <row r="33" spans="2:21" ht="23">
      <c r="B33">
        <v>104.5</v>
      </c>
      <c r="C33" s="1">
        <v>4.202</v>
      </c>
      <c r="D33" s="1">
        <f t="shared" si="0"/>
        <v>9.7333333333333272E-2</v>
      </c>
      <c r="F33" s="1">
        <v>3.7719999999999998</v>
      </c>
      <c r="G33" s="1">
        <f t="shared" si="1"/>
        <v>8.5999999999999854E-2</v>
      </c>
      <c r="I33" s="1">
        <v>3.5139999999999998</v>
      </c>
      <c r="J33" s="1">
        <f t="shared" si="2"/>
        <v>7.6000000000000068E-2</v>
      </c>
      <c r="L33" s="1">
        <v>6.7350000000000003</v>
      </c>
      <c r="M33" s="1">
        <f t="shared" si="3"/>
        <v>0.12433333333333341</v>
      </c>
      <c r="O33" s="1">
        <v>9.3870000000000005</v>
      </c>
      <c r="P33" s="1">
        <f t="shared" si="4"/>
        <v>0.14333333333333309</v>
      </c>
      <c r="S33" s="5" t="s">
        <v>2</v>
      </c>
      <c r="T33" s="5"/>
      <c r="U33" s="5" t="s">
        <v>3</v>
      </c>
    </row>
    <row r="34" spans="2:21">
      <c r="B34">
        <v>107</v>
      </c>
      <c r="C34" s="1">
        <v>3.91</v>
      </c>
      <c r="D34" s="1">
        <f t="shared" si="0"/>
        <v>9.5666666666666789E-2</v>
      </c>
      <c r="F34" s="1">
        <v>3.5139999999999998</v>
      </c>
      <c r="G34" s="1">
        <f t="shared" si="1"/>
        <v>8.4333333333333371E-2</v>
      </c>
      <c r="I34" s="1">
        <v>3.286</v>
      </c>
      <c r="J34" s="1">
        <f t="shared" si="2"/>
        <v>7.4999999999999956E-2</v>
      </c>
      <c r="L34" s="1">
        <v>6.3620000000000001</v>
      </c>
      <c r="M34" s="1">
        <f t="shared" si="3"/>
        <v>0.123</v>
      </c>
      <c r="O34" s="1">
        <v>8.9570000000000007</v>
      </c>
      <c r="P34" s="1">
        <f t="shared" si="4"/>
        <v>0.14366666666666683</v>
      </c>
    </row>
    <row r="35" spans="2:21">
      <c r="B35">
        <v>109.5</v>
      </c>
      <c r="C35" s="1">
        <v>3.6230000000000002</v>
      </c>
      <c r="D35" s="1">
        <f t="shared" si="0"/>
        <v>9.3333333333333268E-2</v>
      </c>
      <c r="F35" s="1">
        <v>3.2610000000000001</v>
      </c>
      <c r="G35" s="1">
        <f t="shared" si="1"/>
        <v>8.2666666666666666E-2</v>
      </c>
      <c r="I35" s="1">
        <v>3.0609999999999999</v>
      </c>
      <c r="J35" s="1">
        <f t="shared" si="2"/>
        <v>7.3666666666666658E-2</v>
      </c>
      <c r="L35" s="1">
        <v>5.9930000000000003</v>
      </c>
      <c r="M35" s="1">
        <f t="shared" si="3"/>
        <v>0.12200000000000011</v>
      </c>
      <c r="O35" s="1">
        <v>8.5259999999999998</v>
      </c>
      <c r="P35" s="1">
        <f t="shared" si="4"/>
        <v>0.14300000000000024</v>
      </c>
    </row>
    <row r="36" spans="2:21" ht="23">
      <c r="B36">
        <v>112</v>
      </c>
      <c r="C36" s="1">
        <v>3.343</v>
      </c>
      <c r="D36" s="1">
        <f t="shared" si="0"/>
        <v>9.0666666666666673E-2</v>
      </c>
      <c r="F36" s="1">
        <v>3.0129999999999999</v>
      </c>
      <c r="G36" s="1">
        <f t="shared" si="1"/>
        <v>8.0333333333333368E-2</v>
      </c>
      <c r="I36" s="1">
        <v>2.84</v>
      </c>
      <c r="J36" s="1">
        <f t="shared" si="2"/>
        <v>7.1999999999999953E-2</v>
      </c>
      <c r="L36" s="1">
        <v>5.6269999999999998</v>
      </c>
      <c r="M36" s="1">
        <f t="shared" si="3"/>
        <v>0.12033333333333318</v>
      </c>
      <c r="O36" s="1">
        <v>8.0969999999999995</v>
      </c>
      <c r="P36" s="1">
        <f t="shared" si="4"/>
        <v>0.1426666666666665</v>
      </c>
      <c r="S36" s="4" t="s">
        <v>4</v>
      </c>
      <c r="T36" s="6">
        <f>(G93-D93)/D93*100</f>
        <v>-12.639109697933185</v>
      </c>
      <c r="U36" s="6" t="s">
        <v>5</v>
      </c>
    </row>
    <row r="37" spans="2:21">
      <c r="B37">
        <v>114.5</v>
      </c>
      <c r="C37" s="1">
        <v>3.0710000000000002</v>
      </c>
      <c r="D37" s="1">
        <f t="shared" si="0"/>
        <v>8.8000000000000078E-2</v>
      </c>
      <c r="F37" s="1">
        <v>2.7719999999999998</v>
      </c>
      <c r="G37" s="1">
        <f t="shared" si="1"/>
        <v>7.8333333333333255E-2</v>
      </c>
      <c r="I37" s="1">
        <v>2.6240000000000001</v>
      </c>
      <c r="J37" s="1">
        <f t="shared" si="2"/>
        <v>7.033333333333347E-2</v>
      </c>
      <c r="L37" s="1">
        <v>5.266</v>
      </c>
      <c r="M37" s="1">
        <f t="shared" si="3"/>
        <v>0.11833333333333362</v>
      </c>
      <c r="O37" s="1">
        <v>7.6689999999999996</v>
      </c>
      <c r="P37" s="1">
        <f t="shared" si="4"/>
        <v>0.14166666666666661</v>
      </c>
    </row>
    <row r="38" spans="2:21" ht="23">
      <c r="B38">
        <v>117</v>
      </c>
      <c r="C38" s="1">
        <v>2.8069999999999999</v>
      </c>
      <c r="D38" s="1">
        <f t="shared" si="0"/>
        <v>8.4999999999999964E-2</v>
      </c>
      <c r="F38" s="1">
        <v>2.5369999999999999</v>
      </c>
      <c r="G38" s="1">
        <f t="shared" si="1"/>
        <v>7.566666666666666E-2</v>
      </c>
      <c r="I38" s="1">
        <v>2.4129999999999998</v>
      </c>
      <c r="J38" s="1">
        <f t="shared" si="2"/>
        <v>6.8333333333333135E-2</v>
      </c>
      <c r="L38" s="1">
        <v>4.9109999999999996</v>
      </c>
      <c r="M38" s="1">
        <f t="shared" si="3"/>
        <v>0.11633333333333296</v>
      </c>
      <c r="O38" s="1">
        <v>7.2439999999999998</v>
      </c>
      <c r="P38" s="1">
        <f t="shared" si="4"/>
        <v>0.14066666666666672</v>
      </c>
      <c r="S38" s="4" t="s">
        <v>6</v>
      </c>
      <c r="T38" s="6">
        <f>(2.65-3.6)/3.6*100</f>
        <v>-26.388888888888896</v>
      </c>
      <c r="U38" s="6" t="s">
        <v>5</v>
      </c>
    </row>
    <row r="39" spans="2:21">
      <c r="B39">
        <v>119.5</v>
      </c>
      <c r="C39" s="1">
        <v>2.552</v>
      </c>
      <c r="D39" s="1">
        <f t="shared" si="0"/>
        <v>8.1666666666666665E-2</v>
      </c>
      <c r="F39" s="1">
        <v>2.31</v>
      </c>
      <c r="G39" s="1">
        <f t="shared" si="1"/>
        <v>7.2999999999999954E-2</v>
      </c>
      <c r="I39" s="1">
        <v>2.2080000000000002</v>
      </c>
      <c r="J39" s="1">
        <f t="shared" si="2"/>
        <v>6.6333333333333466E-2</v>
      </c>
      <c r="L39" s="1">
        <v>4.5620000000000003</v>
      </c>
      <c r="M39" s="1">
        <f t="shared" si="3"/>
        <v>0.1136666666666668</v>
      </c>
      <c r="O39" s="1">
        <v>6.8220000000000001</v>
      </c>
      <c r="P39" s="1">
        <f t="shared" si="4"/>
        <v>0.13899999999999979</v>
      </c>
    </row>
    <row r="40" spans="2:21">
      <c r="B40">
        <v>122</v>
      </c>
      <c r="C40" s="1">
        <v>2.3069999999999999</v>
      </c>
      <c r="D40" s="1">
        <f t="shared" si="0"/>
        <v>7.8000000000000069E-2</v>
      </c>
      <c r="F40" s="1">
        <v>2.0910000000000002</v>
      </c>
      <c r="G40" s="1">
        <f t="shared" si="1"/>
        <v>7.0000000000000062E-2</v>
      </c>
      <c r="I40" s="1">
        <v>2.0089999999999999</v>
      </c>
      <c r="J40" s="1">
        <f t="shared" si="2"/>
        <v>6.3999999999999946E-2</v>
      </c>
      <c r="L40" s="1">
        <v>4.2210000000000001</v>
      </c>
      <c r="M40" s="1">
        <f t="shared" si="3"/>
        <v>0.11099999999999999</v>
      </c>
      <c r="O40" s="1">
        <v>6.4050000000000002</v>
      </c>
      <c r="P40" s="1">
        <f t="shared" si="4"/>
        <v>0.13700000000000023</v>
      </c>
    </row>
    <row r="41" spans="2:21">
      <c r="B41">
        <v>124.5</v>
      </c>
      <c r="C41" s="1">
        <v>2.073</v>
      </c>
      <c r="D41" s="1">
        <f t="shared" si="0"/>
        <v>7.4333333333333251E-2</v>
      </c>
      <c r="F41" s="1">
        <v>1.881</v>
      </c>
      <c r="G41" s="1">
        <f t="shared" si="1"/>
        <v>6.6333333333333355E-2</v>
      </c>
      <c r="I41" s="1">
        <v>1.8169999999999999</v>
      </c>
      <c r="J41" s="1">
        <f t="shared" si="2"/>
        <v>6.1000000000000054E-2</v>
      </c>
      <c r="L41" s="1">
        <v>3.8879999999999999</v>
      </c>
      <c r="M41" s="1">
        <f t="shared" si="3"/>
        <v>0.1076666666666668</v>
      </c>
      <c r="O41" s="1">
        <v>5.9939999999999998</v>
      </c>
      <c r="P41" s="1">
        <f t="shared" si="4"/>
        <v>0.13466666666666671</v>
      </c>
    </row>
    <row r="42" spans="2:21" ht="23">
      <c r="B42">
        <v>127</v>
      </c>
      <c r="C42" s="1">
        <v>1.85</v>
      </c>
      <c r="D42" s="1">
        <f t="shared" si="0"/>
        <v>7.0333333333333359E-2</v>
      </c>
      <c r="F42" s="1">
        <v>1.6819999999999999</v>
      </c>
      <c r="G42" s="1">
        <f t="shared" si="1"/>
        <v>6.3333333333333297E-2</v>
      </c>
      <c r="I42" s="1">
        <v>1.6339999999999999</v>
      </c>
      <c r="J42" s="1">
        <f t="shared" si="2"/>
        <v>5.8333333333333293E-2</v>
      </c>
      <c r="L42" s="1">
        <v>3.5649999999999999</v>
      </c>
      <c r="M42" s="1">
        <f t="shared" si="3"/>
        <v>0.10433333333333339</v>
      </c>
      <c r="O42" s="1">
        <v>5.59</v>
      </c>
      <c r="P42" s="1">
        <f t="shared" si="4"/>
        <v>0.13233333333333341</v>
      </c>
      <c r="S42" s="4" t="s">
        <v>4</v>
      </c>
      <c r="T42" s="7">
        <f>(M93-D93)/D93*100</f>
        <v>29.173290937996736</v>
      </c>
      <c r="U42" s="7" t="s">
        <v>5</v>
      </c>
    </row>
    <row r="43" spans="2:21">
      <c r="B43">
        <v>129.5</v>
      </c>
      <c r="C43" s="1">
        <v>1.639</v>
      </c>
      <c r="D43" s="1">
        <f t="shared" si="0"/>
        <v>6.6000000000000003E-2</v>
      </c>
      <c r="F43" s="1">
        <v>1.492</v>
      </c>
      <c r="G43" s="1">
        <f t="shared" si="1"/>
        <v>5.9333333333333349E-2</v>
      </c>
      <c r="I43" s="1">
        <v>1.4590000000000001</v>
      </c>
      <c r="J43" s="1">
        <f t="shared" si="2"/>
        <v>5.5333333333333345E-2</v>
      </c>
      <c r="L43" s="1">
        <v>3.2519999999999998</v>
      </c>
      <c r="M43" s="1">
        <f t="shared" si="3"/>
        <v>0.10033333333333316</v>
      </c>
      <c r="O43" s="1">
        <v>5.1929999999999996</v>
      </c>
      <c r="P43" s="1">
        <f t="shared" si="4"/>
        <v>0.1293333333333333</v>
      </c>
      <c r="T43" s="8"/>
      <c r="U43" s="8"/>
    </row>
    <row r="44" spans="2:21" ht="23">
      <c r="B44">
        <v>132</v>
      </c>
      <c r="C44" s="1">
        <v>1.4410000000000001</v>
      </c>
      <c r="D44" s="1">
        <f t="shared" si="0"/>
        <v>6.1666666666666647E-2</v>
      </c>
      <c r="F44" s="1">
        <v>1.3140000000000001</v>
      </c>
      <c r="G44" s="1">
        <f t="shared" si="1"/>
        <v>5.5666666666666642E-2</v>
      </c>
      <c r="I44" s="1">
        <v>1.2929999999999999</v>
      </c>
      <c r="J44" s="1">
        <f t="shared" si="2"/>
        <v>5.1999999999999991E-2</v>
      </c>
      <c r="L44" s="1">
        <v>2.9510000000000001</v>
      </c>
      <c r="M44" s="1">
        <f t="shared" si="3"/>
        <v>9.6000000000000085E-2</v>
      </c>
      <c r="O44" s="1">
        <v>4.8049999999999997</v>
      </c>
      <c r="P44" s="1">
        <f t="shared" si="4"/>
        <v>0.12566666666666659</v>
      </c>
      <c r="S44" s="4" t="s">
        <v>7</v>
      </c>
      <c r="T44" s="7">
        <f>(0.26-0.21)/0.21*100</f>
        <v>23.809523809523821</v>
      </c>
      <c r="U44" s="7" t="s">
        <v>5</v>
      </c>
    </row>
    <row r="45" spans="2:21">
      <c r="B45">
        <v>134.5</v>
      </c>
      <c r="C45" s="1">
        <v>1.256</v>
      </c>
      <c r="D45" s="1">
        <f t="shared" si="0"/>
        <v>5.7000000000000051E-2</v>
      </c>
      <c r="F45" s="1">
        <v>1.147</v>
      </c>
      <c r="G45" s="1">
        <f t="shared" si="1"/>
        <v>5.1633333333333364E-2</v>
      </c>
      <c r="I45" s="1">
        <v>1.137</v>
      </c>
      <c r="J45" s="1">
        <f t="shared" si="2"/>
        <v>4.8533333333333373E-2</v>
      </c>
      <c r="L45" s="1">
        <v>2.6629999999999998</v>
      </c>
      <c r="M45" s="1">
        <f t="shared" si="3"/>
        <v>9.1999999999999971E-2</v>
      </c>
      <c r="O45" s="1">
        <v>4.4279999999999999</v>
      </c>
      <c r="P45" s="1">
        <f t="shared" si="4"/>
        <v>0.1223333333333334</v>
      </c>
    </row>
    <row r="46" spans="2:21">
      <c r="B46">
        <v>137</v>
      </c>
      <c r="C46" s="1">
        <v>1.085</v>
      </c>
      <c r="D46" s="1">
        <f t="shared" si="0"/>
        <v>5.2433333333333332E-2</v>
      </c>
      <c r="F46" s="1">
        <v>0.99209999999999998</v>
      </c>
      <c r="G46" s="1">
        <f t="shared" si="1"/>
        <v>4.7499999999999987E-2</v>
      </c>
      <c r="I46" s="1">
        <v>0.99139999999999995</v>
      </c>
      <c r="J46" s="1">
        <f t="shared" si="2"/>
        <v>4.5099999999999973E-2</v>
      </c>
      <c r="L46" s="1">
        <v>2.387</v>
      </c>
      <c r="M46" s="1">
        <f t="shared" si="3"/>
        <v>8.6999999999999966E-2</v>
      </c>
      <c r="O46" s="1">
        <v>4.0609999999999999</v>
      </c>
      <c r="P46" s="1">
        <f t="shared" si="4"/>
        <v>0.11833333333333318</v>
      </c>
    </row>
    <row r="47" spans="2:21">
      <c r="B47">
        <v>139.5</v>
      </c>
      <c r="C47" s="1">
        <v>0.92769999999999997</v>
      </c>
      <c r="D47" s="1">
        <f t="shared" si="0"/>
        <v>4.7699999999999965E-2</v>
      </c>
      <c r="F47" s="1">
        <v>0.84960000000000002</v>
      </c>
      <c r="G47" s="1">
        <f t="shared" si="1"/>
        <v>4.3300000000000005E-2</v>
      </c>
      <c r="I47" s="1">
        <v>0.85609999999999997</v>
      </c>
      <c r="J47" s="1">
        <f t="shared" si="2"/>
        <v>4.1399999999999992E-2</v>
      </c>
      <c r="L47" s="1">
        <v>2.1259999999999999</v>
      </c>
      <c r="M47" s="1">
        <f t="shared" si="3"/>
        <v>8.2333333333333369E-2</v>
      </c>
      <c r="O47" s="1">
        <v>3.706</v>
      </c>
      <c r="P47" s="1">
        <f t="shared" si="4"/>
        <v>0.11366666666666658</v>
      </c>
    </row>
    <row r="48" spans="2:21">
      <c r="B48">
        <v>142</v>
      </c>
      <c r="C48" s="1">
        <v>0.78459999999999996</v>
      </c>
      <c r="D48" s="1">
        <f t="shared" si="0"/>
        <v>4.2966666666666681E-2</v>
      </c>
      <c r="F48" s="1">
        <v>0.71970000000000001</v>
      </c>
      <c r="G48" s="1">
        <f t="shared" si="1"/>
        <v>3.9066666666666666E-2</v>
      </c>
      <c r="I48" s="1">
        <v>0.7319</v>
      </c>
      <c r="J48" s="1">
        <f t="shared" si="2"/>
        <v>3.7733333333333313E-2</v>
      </c>
      <c r="L48" s="1">
        <v>1.879</v>
      </c>
      <c r="M48" s="1">
        <f t="shared" si="3"/>
        <v>7.6999999999999957E-2</v>
      </c>
      <c r="O48" s="1">
        <v>3.3650000000000002</v>
      </c>
      <c r="P48" s="1">
        <f t="shared" si="4"/>
        <v>0.10900000000000021</v>
      </c>
    </row>
    <row r="49" spans="2:19">
      <c r="B49">
        <v>144.5</v>
      </c>
      <c r="C49" s="1">
        <v>0.65569999999999995</v>
      </c>
      <c r="D49" s="1">
        <f t="shared" si="0"/>
        <v>3.8233333333333314E-2</v>
      </c>
      <c r="F49" s="1">
        <v>0.60250000000000004</v>
      </c>
      <c r="G49" s="1">
        <f t="shared" si="1"/>
        <v>3.4866666666666657E-2</v>
      </c>
      <c r="I49" s="1">
        <v>0.61870000000000003</v>
      </c>
      <c r="J49" s="1">
        <f t="shared" si="2"/>
        <v>3.3966666666666673E-2</v>
      </c>
      <c r="L49" s="1">
        <v>1.6479999999999999</v>
      </c>
      <c r="M49" s="1">
        <f t="shared" si="3"/>
        <v>7.133333333333336E-2</v>
      </c>
      <c r="O49" s="1">
        <v>3.0379999999999998</v>
      </c>
      <c r="P49" s="1">
        <f t="shared" si="4"/>
        <v>0.10399999999999998</v>
      </c>
    </row>
    <row r="50" spans="2:19">
      <c r="B50">
        <v>147</v>
      </c>
      <c r="C50" s="1">
        <v>0.54100000000000004</v>
      </c>
      <c r="D50" s="1">
        <f t="shared" si="0"/>
        <v>3.3666666666666678E-2</v>
      </c>
      <c r="F50" s="1">
        <v>0.49790000000000001</v>
      </c>
      <c r="G50" s="1">
        <f t="shared" si="1"/>
        <v>3.0733333333333335E-2</v>
      </c>
      <c r="I50" s="1">
        <v>0.51680000000000004</v>
      </c>
      <c r="J50" s="1">
        <f t="shared" si="2"/>
        <v>3.0266666666666692E-2</v>
      </c>
      <c r="L50" s="1">
        <v>1.4339999999999999</v>
      </c>
      <c r="M50" s="1">
        <f t="shared" si="3"/>
        <v>6.63333333333333E-2</v>
      </c>
      <c r="O50" s="1">
        <v>2.726</v>
      </c>
      <c r="P50" s="1">
        <f t="shared" si="4"/>
        <v>9.8333333333333273E-2</v>
      </c>
    </row>
    <row r="51" spans="2:19">
      <c r="B51">
        <v>149.5</v>
      </c>
      <c r="C51" s="1">
        <v>0.44</v>
      </c>
      <c r="D51" s="1">
        <f t="shared" si="0"/>
        <v>2.9166666666666674E-2</v>
      </c>
      <c r="F51" s="1">
        <v>0.40570000000000001</v>
      </c>
      <c r="G51" s="1">
        <f t="shared" si="1"/>
        <v>2.6733333333333345E-2</v>
      </c>
      <c r="I51" s="1">
        <v>0.42599999999999999</v>
      </c>
      <c r="J51" s="1">
        <f t="shared" si="2"/>
        <v>2.6599999999999985E-2</v>
      </c>
      <c r="L51" s="1">
        <v>1.2350000000000001</v>
      </c>
      <c r="M51" s="1">
        <f t="shared" si="3"/>
        <v>6.033333333333335E-2</v>
      </c>
      <c r="O51" s="1">
        <v>2.431</v>
      </c>
      <c r="P51" s="1">
        <f t="shared" si="4"/>
        <v>9.2999999999999972E-2</v>
      </c>
    </row>
    <row r="52" spans="2:19">
      <c r="B52">
        <v>152</v>
      </c>
      <c r="C52" s="1">
        <v>0.35249999999999998</v>
      </c>
      <c r="D52" s="1">
        <f t="shared" si="0"/>
        <v>2.4933333333333321E-2</v>
      </c>
      <c r="F52" s="1">
        <v>0.32550000000000001</v>
      </c>
      <c r="G52" s="1">
        <f t="shared" si="1"/>
        <v>2.286666666666666E-2</v>
      </c>
      <c r="I52" s="1">
        <v>0.34620000000000001</v>
      </c>
      <c r="J52" s="1">
        <f t="shared" si="2"/>
        <v>2.3066666666666666E-2</v>
      </c>
      <c r="L52" s="1">
        <v>1.054</v>
      </c>
      <c r="M52" s="1">
        <f t="shared" si="3"/>
        <v>5.4900000000000004E-2</v>
      </c>
      <c r="O52" s="1">
        <v>2.1520000000000001</v>
      </c>
      <c r="P52" s="1">
        <f t="shared" si="4"/>
        <v>8.7000000000000077E-2</v>
      </c>
      <c r="S52">
        <f>3.6/0.01975*0.0093</f>
        <v>1.6951898734177215</v>
      </c>
    </row>
    <row r="53" spans="2:19">
      <c r="B53">
        <v>154.51</v>
      </c>
      <c r="C53" s="1">
        <v>0.2777</v>
      </c>
      <c r="D53" s="1">
        <f t="shared" si="0"/>
        <v>2.0966666666666675E-2</v>
      </c>
      <c r="F53" s="1">
        <v>0.25690000000000002</v>
      </c>
      <c r="G53" s="1">
        <f t="shared" si="1"/>
        <v>1.9266666666666668E-2</v>
      </c>
      <c r="I53" s="1">
        <v>0.27700000000000002</v>
      </c>
      <c r="J53" s="1">
        <f t="shared" si="2"/>
        <v>1.9666666666666666E-2</v>
      </c>
      <c r="L53" s="1">
        <v>0.88929999999999998</v>
      </c>
      <c r="M53" s="1">
        <f t="shared" si="3"/>
        <v>4.9199999999999994E-2</v>
      </c>
      <c r="O53" s="1">
        <v>1.891</v>
      </c>
      <c r="P53" s="1">
        <f t="shared" si="4"/>
        <v>8.0999999999999961E-2</v>
      </c>
    </row>
    <row r="54" spans="2:19">
      <c r="B54">
        <v>157.01</v>
      </c>
      <c r="C54" s="1">
        <v>0.21479999999999999</v>
      </c>
      <c r="D54" s="1">
        <f t="shared" si="0"/>
        <v>1.7300000000000003E-2</v>
      </c>
      <c r="F54" s="1">
        <v>0.1991</v>
      </c>
      <c r="G54" s="1">
        <f t="shared" si="1"/>
        <v>1.5933333333333341E-2</v>
      </c>
      <c r="I54" s="1">
        <v>0.218</v>
      </c>
      <c r="J54" s="1">
        <f t="shared" si="2"/>
        <v>1.6533333333333337E-2</v>
      </c>
      <c r="L54" s="1">
        <v>0.74170000000000003</v>
      </c>
      <c r="M54" s="1">
        <f t="shared" si="3"/>
        <v>4.363333333333333E-2</v>
      </c>
      <c r="O54" s="1">
        <v>1.6479999999999999</v>
      </c>
      <c r="P54" s="1">
        <f t="shared" si="4"/>
        <v>7.5000000000000011E-2</v>
      </c>
    </row>
    <row r="55" spans="2:19">
      <c r="B55">
        <v>159.51</v>
      </c>
      <c r="C55" s="1">
        <v>0.16289999999999999</v>
      </c>
      <c r="D55" s="1">
        <f t="shared" si="0"/>
        <v>1.3966666666666662E-2</v>
      </c>
      <c r="F55" s="1">
        <v>0.15129999999999999</v>
      </c>
      <c r="G55" s="1">
        <f t="shared" si="1"/>
        <v>1.2899999999999995E-2</v>
      </c>
      <c r="I55" s="1">
        <v>0.16839999999999999</v>
      </c>
      <c r="J55" s="1">
        <f t="shared" si="2"/>
        <v>1.3633333333333331E-2</v>
      </c>
      <c r="L55" s="1">
        <v>0.61080000000000001</v>
      </c>
      <c r="M55" s="1">
        <f t="shared" si="3"/>
        <v>3.8233333333333341E-2</v>
      </c>
      <c r="O55" s="1">
        <v>1.423</v>
      </c>
      <c r="P55" s="1">
        <f t="shared" si="4"/>
        <v>6.8333333333333357E-2</v>
      </c>
    </row>
    <row r="56" spans="2:19">
      <c r="B56">
        <v>162.01</v>
      </c>
      <c r="C56" s="1">
        <v>0.121</v>
      </c>
      <c r="D56" s="1">
        <f t="shared" si="0"/>
        <v>1.1069999999999997E-2</v>
      </c>
      <c r="F56" s="1">
        <v>0.11260000000000001</v>
      </c>
      <c r="G56" s="1">
        <f t="shared" si="1"/>
        <v>1.0236666666666668E-2</v>
      </c>
      <c r="I56" s="1">
        <v>0.1275</v>
      </c>
      <c r="J56" s="1">
        <f t="shared" si="2"/>
        <v>1.0986666666666672E-2</v>
      </c>
      <c r="L56" s="1">
        <v>0.49609999999999999</v>
      </c>
      <c r="M56" s="1">
        <f t="shared" si="3"/>
        <v>3.3033333333333331E-2</v>
      </c>
      <c r="O56" s="1">
        <v>1.218</v>
      </c>
      <c r="P56" s="1">
        <f t="shared" si="4"/>
        <v>6.2333333333333352E-2</v>
      </c>
    </row>
    <row r="57" spans="2:19">
      <c r="B57">
        <v>164.51</v>
      </c>
      <c r="C57" s="1">
        <v>8.7790000000000007E-2</v>
      </c>
      <c r="D57" s="1">
        <f t="shared" si="0"/>
        <v>8.550000000000002E-3</v>
      </c>
      <c r="F57" s="1">
        <v>8.1890000000000004E-2</v>
      </c>
      <c r="G57" s="1">
        <f t="shared" si="1"/>
        <v>7.9333333333333339E-3</v>
      </c>
      <c r="I57" s="1">
        <v>9.4539999999999999E-2</v>
      </c>
      <c r="J57" s="1">
        <f t="shared" si="2"/>
        <v>8.6899999999999963E-3</v>
      </c>
      <c r="L57" s="1">
        <v>0.39700000000000002</v>
      </c>
      <c r="M57" s="1">
        <f t="shared" si="3"/>
        <v>2.813333333333333E-2</v>
      </c>
      <c r="O57" s="1">
        <v>1.0309999999999999</v>
      </c>
      <c r="P57" s="1">
        <f t="shared" si="4"/>
        <v>5.5733333333333301E-2</v>
      </c>
    </row>
    <row r="58" spans="2:19">
      <c r="B58">
        <v>167.01</v>
      </c>
      <c r="C58" s="1">
        <v>6.2140000000000001E-2</v>
      </c>
      <c r="D58" s="1">
        <f t="shared" si="0"/>
        <v>6.4400000000000013E-3</v>
      </c>
      <c r="F58" s="1">
        <v>5.8090000000000003E-2</v>
      </c>
      <c r="G58" s="1">
        <f t="shared" si="1"/>
        <v>5.9899999999999988E-3</v>
      </c>
      <c r="I58" s="1">
        <v>6.8470000000000003E-2</v>
      </c>
      <c r="J58" s="1">
        <f t="shared" si="2"/>
        <v>6.7033333333333354E-3</v>
      </c>
      <c r="L58" s="1">
        <v>0.31259999999999999</v>
      </c>
      <c r="M58" s="1">
        <f t="shared" si="3"/>
        <v>2.360000000000001E-2</v>
      </c>
      <c r="O58" s="1">
        <v>0.86380000000000001</v>
      </c>
      <c r="P58" s="1">
        <f t="shared" si="4"/>
        <v>4.9633333333333335E-2</v>
      </c>
    </row>
    <row r="59" spans="2:19">
      <c r="B59">
        <v>169.51</v>
      </c>
      <c r="C59" s="1">
        <v>4.2819999999999997E-2</v>
      </c>
      <c r="D59" s="1">
        <f t="shared" si="0"/>
        <v>4.7166666666666659E-3</v>
      </c>
      <c r="F59" s="1">
        <v>4.0120000000000003E-2</v>
      </c>
      <c r="G59" s="1">
        <f t="shared" si="1"/>
        <v>4.4000000000000011E-3</v>
      </c>
      <c r="I59" s="1">
        <v>4.836E-2</v>
      </c>
      <c r="J59" s="1">
        <f t="shared" si="2"/>
        <v>5.036666666666665E-3</v>
      </c>
      <c r="L59" s="1">
        <v>0.24179999999999999</v>
      </c>
      <c r="M59" s="1">
        <f t="shared" si="3"/>
        <v>1.9399999999999987E-2</v>
      </c>
      <c r="O59" s="1">
        <v>0.71489999999999998</v>
      </c>
      <c r="P59" s="1">
        <f t="shared" si="4"/>
        <v>4.363333333333333E-2</v>
      </c>
    </row>
    <row r="60" spans="2:19">
      <c r="B60">
        <v>172.01</v>
      </c>
      <c r="C60" s="1">
        <v>2.8670000000000001E-2</v>
      </c>
      <c r="D60" s="1">
        <f t="shared" si="0"/>
        <v>3.3533333333333323E-3</v>
      </c>
      <c r="F60" s="1">
        <v>2.6919999999999999E-2</v>
      </c>
      <c r="G60" s="1">
        <f t="shared" si="1"/>
        <v>3.1333333333333326E-3</v>
      </c>
      <c r="I60" s="1">
        <v>3.3250000000000002E-2</v>
      </c>
      <c r="J60" s="1">
        <f t="shared" si="2"/>
        <v>3.6800000000000001E-3</v>
      </c>
      <c r="L60" s="1">
        <v>0.18360000000000001</v>
      </c>
      <c r="M60" s="1">
        <f t="shared" si="3"/>
        <v>1.5666666666666669E-2</v>
      </c>
      <c r="O60" s="1">
        <v>0.58399999999999996</v>
      </c>
      <c r="P60" s="1">
        <f t="shared" si="4"/>
        <v>3.786666666666666E-2</v>
      </c>
    </row>
    <row r="61" spans="2:19">
      <c r="B61">
        <v>174.51</v>
      </c>
      <c r="C61" s="1">
        <v>1.8610000000000002E-2</v>
      </c>
      <c r="D61" s="1">
        <f t="shared" si="0"/>
        <v>2.3066666666666674E-3</v>
      </c>
      <c r="F61" s="1">
        <v>1.7520000000000001E-2</v>
      </c>
      <c r="G61" s="1">
        <f t="shared" si="1"/>
        <v>2.1633333333333339E-3</v>
      </c>
      <c r="I61" s="1">
        <v>2.2210000000000001E-2</v>
      </c>
      <c r="J61" s="1">
        <f t="shared" si="2"/>
        <v>2.6100000000000003E-3</v>
      </c>
      <c r="L61" s="1">
        <v>0.1366</v>
      </c>
      <c r="M61" s="1">
        <f t="shared" si="3"/>
        <v>1.2396666666666667E-2</v>
      </c>
      <c r="O61" s="1">
        <v>0.47039999999999998</v>
      </c>
      <c r="P61" s="1">
        <f t="shared" si="4"/>
        <v>3.2366666666666655E-2</v>
      </c>
    </row>
    <row r="62" spans="2:19">
      <c r="B62">
        <v>177.01</v>
      </c>
      <c r="C62" s="1">
        <v>1.1690000000000001E-2</v>
      </c>
      <c r="D62" s="1">
        <f t="shared" si="0"/>
        <v>1.5343333333333333E-3</v>
      </c>
      <c r="F62" s="1">
        <v>1.103E-2</v>
      </c>
      <c r="G62" s="1">
        <f t="shared" si="1"/>
        <v>1.4426666666666667E-3</v>
      </c>
      <c r="I62" s="1">
        <v>1.438E-2</v>
      </c>
      <c r="J62" s="1">
        <f t="shared" si="2"/>
        <v>1.7899999999999999E-3</v>
      </c>
      <c r="L62" s="1">
        <v>9.9409999999999998E-2</v>
      </c>
      <c r="M62" s="1">
        <f t="shared" si="3"/>
        <v>9.5800000000000017E-3</v>
      </c>
      <c r="O62" s="1">
        <v>0.37330000000000002</v>
      </c>
      <c r="P62" s="1">
        <f t="shared" si="4"/>
        <v>2.7266666666666675E-2</v>
      </c>
    </row>
    <row r="63" spans="2:19">
      <c r="B63">
        <v>179.51</v>
      </c>
      <c r="C63" s="1">
        <v>7.0870000000000004E-3</v>
      </c>
      <c r="D63" s="1">
        <f t="shared" si="0"/>
        <v>9.8300000000000015E-4</v>
      </c>
      <c r="F63" s="1">
        <v>6.7019999999999996E-3</v>
      </c>
      <c r="G63" s="1">
        <f t="shared" si="1"/>
        <v>9.2633333333333305E-4</v>
      </c>
      <c r="I63" s="1">
        <v>9.0100000000000006E-3</v>
      </c>
      <c r="J63" s="1">
        <f t="shared" si="2"/>
        <v>1.1876666666666669E-3</v>
      </c>
      <c r="L63" s="1">
        <v>7.0669999999999997E-2</v>
      </c>
      <c r="M63" s="1">
        <f t="shared" si="3"/>
        <v>7.2300000000000003E-3</v>
      </c>
      <c r="O63" s="1">
        <v>0.29149999999999998</v>
      </c>
      <c r="P63" s="1">
        <f t="shared" si="4"/>
        <v>2.2633333333333339E-2</v>
      </c>
    </row>
    <row r="64" spans="2:19">
      <c r="B64">
        <v>182.01</v>
      </c>
      <c r="C64" s="1">
        <v>4.1380000000000002E-3</v>
      </c>
      <c r="D64" s="1">
        <f t="shared" si="0"/>
        <v>6.0566666666666657E-4</v>
      </c>
      <c r="F64" s="1">
        <v>3.9230000000000003E-3</v>
      </c>
      <c r="G64" s="1">
        <f t="shared" si="1"/>
        <v>5.7233333333333344E-4</v>
      </c>
      <c r="I64" s="1">
        <v>5.4469999999999996E-3</v>
      </c>
      <c r="J64" s="1">
        <f t="shared" si="2"/>
        <v>7.586666666666666E-4</v>
      </c>
      <c r="L64" s="1">
        <v>4.8980000000000003E-2</v>
      </c>
      <c r="M64" s="1">
        <f t="shared" si="3"/>
        <v>5.3099999999999987E-3</v>
      </c>
      <c r="O64" s="1">
        <v>0.22359999999999999</v>
      </c>
      <c r="P64" s="1">
        <f t="shared" si="4"/>
        <v>1.8399999999999993E-2</v>
      </c>
    </row>
    <row r="65" spans="2:16">
      <c r="B65">
        <v>184.51</v>
      </c>
      <c r="C65" s="1">
        <v>2.3210000000000001E-3</v>
      </c>
      <c r="D65" s="1">
        <f t="shared" si="0"/>
        <v>3.5766666666666678E-4</v>
      </c>
      <c r="F65" s="1">
        <v>2.2060000000000001E-3</v>
      </c>
      <c r="G65" s="1">
        <f t="shared" si="1"/>
        <v>3.3900000000000005E-4</v>
      </c>
      <c r="I65" s="1">
        <v>3.1710000000000002E-3</v>
      </c>
      <c r="J65" s="1">
        <f t="shared" si="2"/>
        <v>4.6599999999999994E-4</v>
      </c>
      <c r="L65" s="1">
        <v>3.3050000000000003E-2</v>
      </c>
      <c r="M65" s="1">
        <f t="shared" si="3"/>
        <v>3.7966666666666678E-3</v>
      </c>
      <c r="O65" s="1">
        <v>0.16839999999999999</v>
      </c>
      <c r="P65" s="1">
        <f t="shared" si="4"/>
        <v>1.4700000000000005E-2</v>
      </c>
    </row>
    <row r="66" spans="2:16">
      <c r="B66">
        <v>187.01</v>
      </c>
      <c r="C66" s="1">
        <v>1.248E-3</v>
      </c>
      <c r="D66" s="1">
        <f t="shared" si="0"/>
        <v>2.0226666666666666E-4</v>
      </c>
      <c r="F66" s="1">
        <v>1.189E-3</v>
      </c>
      <c r="G66" s="1">
        <f t="shared" si="1"/>
        <v>1.9230000000000001E-4</v>
      </c>
      <c r="I66" s="1">
        <v>1.7730000000000001E-3</v>
      </c>
      <c r="J66" s="1">
        <f t="shared" si="2"/>
        <v>2.742333333333334E-4</v>
      </c>
      <c r="L66" s="1">
        <v>2.1659999999999999E-2</v>
      </c>
      <c r="M66" s="1">
        <f t="shared" si="3"/>
        <v>2.6300000000000004E-3</v>
      </c>
      <c r="O66" s="1">
        <v>0.12429999999999999</v>
      </c>
      <c r="P66" s="1">
        <f t="shared" si="4"/>
        <v>1.1519999999999996E-2</v>
      </c>
    </row>
    <row r="67" spans="2:16">
      <c r="B67">
        <v>189.51</v>
      </c>
      <c r="C67" s="1">
        <v>6.4119999999999997E-4</v>
      </c>
      <c r="D67" s="1">
        <f t="shared" ref="D67:D92" si="5">(C67/3-C68/3)</f>
        <v>1.0906666666666666E-4</v>
      </c>
      <c r="F67" s="1">
        <v>6.1209999999999997E-4</v>
      </c>
      <c r="G67" s="1">
        <f t="shared" ref="G67:G92" si="6">(F67/3-F68/3)</f>
        <v>1.0386666666666667E-4</v>
      </c>
      <c r="I67" s="1">
        <v>9.5029999999999995E-4</v>
      </c>
      <c r="J67" s="1">
        <f t="shared" ref="J67:J92" si="7">(I67/3-I68/3)</f>
        <v>1.5456666666666664E-4</v>
      </c>
      <c r="L67" s="1">
        <v>1.3769999999999999E-2</v>
      </c>
      <c r="M67" s="1">
        <f t="shared" ref="M67:M92" si="8">(L67/3-L68/3)</f>
        <v>1.7659999999999993E-3</v>
      </c>
      <c r="O67" s="1">
        <v>8.974E-2</v>
      </c>
      <c r="P67" s="1">
        <f t="shared" ref="P67:P92" si="9">(O67/3-O68/3)</f>
        <v>8.8033333333333331E-3</v>
      </c>
    </row>
    <row r="68" spans="2:16">
      <c r="B68">
        <v>192.01</v>
      </c>
      <c r="C68" s="1">
        <v>3.1399999999999999E-4</v>
      </c>
      <c r="D68" s="1">
        <f t="shared" si="5"/>
        <v>5.5933333333333322E-5</v>
      </c>
      <c r="F68" s="1">
        <v>3.0049999999999999E-4</v>
      </c>
      <c r="G68" s="1">
        <f t="shared" si="6"/>
        <v>5.3433333333333329E-5</v>
      </c>
      <c r="I68" s="1">
        <v>4.8660000000000001E-4</v>
      </c>
      <c r="J68" s="1">
        <f t="shared" si="7"/>
        <v>8.303333333333335E-5</v>
      </c>
      <c r="L68" s="1">
        <v>8.4720000000000004E-3</v>
      </c>
      <c r="M68" s="1">
        <f t="shared" si="8"/>
        <v>1.1460000000000001E-3</v>
      </c>
      <c r="O68" s="1">
        <v>6.3329999999999997E-2</v>
      </c>
      <c r="P68" s="1">
        <f t="shared" si="9"/>
        <v>6.5733333333333321E-3</v>
      </c>
    </row>
    <row r="69" spans="2:16">
      <c r="B69">
        <v>194.51</v>
      </c>
      <c r="C69" s="1">
        <v>1.462E-4</v>
      </c>
      <c r="D69" s="1">
        <f t="shared" si="5"/>
        <v>2.7226666666666671E-5</v>
      </c>
      <c r="F69" s="1">
        <v>1.4019999999999999E-4</v>
      </c>
      <c r="G69" s="1">
        <f t="shared" si="6"/>
        <v>2.6069999999999996E-5</v>
      </c>
      <c r="I69" s="1">
        <v>2.375E-4</v>
      </c>
      <c r="J69" s="1">
        <f t="shared" si="7"/>
        <v>4.2433333333333333E-5</v>
      </c>
      <c r="L69" s="1">
        <v>5.0340000000000003E-3</v>
      </c>
      <c r="M69" s="1">
        <f t="shared" si="8"/>
        <v>7.1733333333333339E-4</v>
      </c>
      <c r="O69" s="1">
        <v>4.3610000000000003E-2</v>
      </c>
      <c r="P69" s="1">
        <f t="shared" si="9"/>
        <v>4.7866666666666682E-3</v>
      </c>
    </row>
    <row r="70" spans="2:16">
      <c r="B70">
        <v>197.01</v>
      </c>
      <c r="C70" s="1">
        <v>6.4519999999999999E-5</v>
      </c>
      <c r="D70" s="1">
        <f t="shared" si="5"/>
        <v>1.2539999999999999E-5</v>
      </c>
      <c r="F70" s="1">
        <v>6.1989999999999994E-5</v>
      </c>
      <c r="G70" s="1">
        <f t="shared" si="6"/>
        <v>1.203E-5</v>
      </c>
      <c r="I70" s="1">
        <v>1.102E-4</v>
      </c>
      <c r="J70" s="1">
        <f t="shared" si="7"/>
        <v>2.0593333333333328E-5</v>
      </c>
      <c r="L70" s="1">
        <v>2.882E-3</v>
      </c>
      <c r="M70" s="1">
        <f t="shared" si="8"/>
        <v>4.3166666666666657E-4</v>
      </c>
      <c r="O70" s="1">
        <v>2.9250000000000002E-2</v>
      </c>
      <c r="P70" s="1">
        <f t="shared" si="9"/>
        <v>3.3899999999999998E-3</v>
      </c>
    </row>
    <row r="71" spans="2:16">
      <c r="B71">
        <v>199.51</v>
      </c>
      <c r="C71" s="1">
        <v>2.69E-5</v>
      </c>
      <c r="D71" s="1">
        <f t="shared" si="5"/>
        <v>5.4466666666666665E-6</v>
      </c>
      <c r="F71" s="1">
        <v>2.5899999999999999E-5</v>
      </c>
      <c r="G71" s="1">
        <f t="shared" si="6"/>
        <v>5.2366666666666651E-6</v>
      </c>
      <c r="I71" s="1">
        <v>4.8420000000000001E-5</v>
      </c>
      <c r="J71" s="1">
        <f t="shared" si="7"/>
        <v>9.4400000000000011E-6</v>
      </c>
      <c r="L71" s="1">
        <v>1.5870000000000001E-3</v>
      </c>
      <c r="M71" s="1">
        <f t="shared" si="8"/>
        <v>2.4946666666666675E-4</v>
      </c>
      <c r="O71" s="1">
        <v>1.908E-2</v>
      </c>
      <c r="P71" s="1">
        <f t="shared" si="9"/>
        <v>2.3333333333333331E-3</v>
      </c>
    </row>
    <row r="72" spans="2:16">
      <c r="B72">
        <v>202.01</v>
      </c>
      <c r="C72" s="1">
        <v>1.0560000000000001E-5</v>
      </c>
      <c r="D72" s="1">
        <f t="shared" si="5"/>
        <v>2.2220000000000001E-6</v>
      </c>
      <c r="F72" s="1">
        <v>1.0190000000000001E-5</v>
      </c>
      <c r="G72" s="1">
        <f t="shared" si="6"/>
        <v>2.1426666666666673E-6</v>
      </c>
      <c r="I72" s="1">
        <v>2.0100000000000001E-5</v>
      </c>
      <c r="J72" s="1">
        <f t="shared" si="7"/>
        <v>4.0799999999999999E-6</v>
      </c>
      <c r="L72" s="1">
        <v>8.386E-4</v>
      </c>
      <c r="M72" s="1">
        <f t="shared" si="8"/>
        <v>1.3816666666666665E-4</v>
      </c>
      <c r="O72" s="1">
        <v>1.208E-2</v>
      </c>
      <c r="P72" s="1">
        <f t="shared" si="9"/>
        <v>1.5546666666666673E-3</v>
      </c>
    </row>
    <row r="73" spans="2:16">
      <c r="B73">
        <v>204.51</v>
      </c>
      <c r="C73" s="1">
        <v>3.8940000000000003E-6</v>
      </c>
      <c r="D73" s="1">
        <f t="shared" si="5"/>
        <v>8.5033333333333334E-7</v>
      </c>
      <c r="F73" s="1">
        <v>3.7620000000000001E-6</v>
      </c>
      <c r="G73" s="1">
        <f t="shared" si="6"/>
        <v>8.2100000000000006E-7</v>
      </c>
      <c r="I73" s="1">
        <v>7.8599999999999993E-6</v>
      </c>
      <c r="J73" s="1">
        <f t="shared" si="7"/>
        <v>1.6586666666666667E-6</v>
      </c>
      <c r="L73" s="1">
        <v>4.2410000000000001E-4</v>
      </c>
      <c r="M73" s="1">
        <f t="shared" si="8"/>
        <v>7.3100000000000001E-5</v>
      </c>
      <c r="O73" s="1">
        <v>7.4159999999999998E-3</v>
      </c>
      <c r="P73" s="1">
        <f t="shared" si="9"/>
        <v>1.0043333333333332E-3</v>
      </c>
    </row>
    <row r="74" spans="2:16">
      <c r="B74">
        <v>207.01</v>
      </c>
      <c r="C74" s="1">
        <v>1.3430000000000001E-6</v>
      </c>
      <c r="D74" s="1">
        <f t="shared" si="5"/>
        <v>3.0373333333333335E-7</v>
      </c>
      <c r="F74" s="1">
        <v>1.299E-6</v>
      </c>
      <c r="G74" s="1">
        <f t="shared" si="6"/>
        <v>2.9363333333333334E-7</v>
      </c>
      <c r="I74" s="1">
        <v>2.8839999999999998E-6</v>
      </c>
      <c r="J74" s="1">
        <f t="shared" si="7"/>
        <v>6.3133333333333319E-7</v>
      </c>
      <c r="L74" s="1">
        <v>2.0479999999999999E-4</v>
      </c>
      <c r="M74" s="1">
        <f t="shared" si="8"/>
        <v>3.6866666666666671E-5</v>
      </c>
      <c r="O74" s="1">
        <v>4.4029999999999998E-3</v>
      </c>
      <c r="P74" s="1">
        <f t="shared" si="9"/>
        <v>6.2666666666666654E-4</v>
      </c>
    </row>
    <row r="75" spans="2:16">
      <c r="B75">
        <v>209.51</v>
      </c>
      <c r="C75" s="1">
        <v>4.3179999999999999E-7</v>
      </c>
      <c r="D75" s="1">
        <f t="shared" si="5"/>
        <v>1.0093333333333334E-7</v>
      </c>
      <c r="F75" s="1">
        <v>4.1810000000000002E-7</v>
      </c>
      <c r="G75" s="1">
        <f t="shared" si="6"/>
        <v>9.7700000000000008E-8</v>
      </c>
      <c r="I75" s="1">
        <v>9.9000000000000005E-7</v>
      </c>
      <c r="J75" s="1">
        <f t="shared" si="7"/>
        <v>2.2443333333333332E-7</v>
      </c>
      <c r="L75" s="1">
        <v>9.4199999999999999E-5</v>
      </c>
      <c r="M75" s="1">
        <f t="shared" si="8"/>
        <v>1.768E-5</v>
      </c>
      <c r="O75" s="1">
        <v>2.5230000000000001E-3</v>
      </c>
      <c r="P75" s="1">
        <f t="shared" si="9"/>
        <v>3.7666666666666675E-4</v>
      </c>
    </row>
    <row r="76" spans="2:16">
      <c r="B76">
        <v>212.01</v>
      </c>
      <c r="C76" s="1">
        <v>1.29E-7</v>
      </c>
      <c r="D76" s="1">
        <f t="shared" si="5"/>
        <v>3.1120000000000003E-8</v>
      </c>
      <c r="F76" s="1">
        <v>1.2499999999999999E-7</v>
      </c>
      <c r="G76" s="1">
        <f t="shared" si="6"/>
        <v>3.0149999999999995E-8</v>
      </c>
      <c r="I76" s="1">
        <v>3.1670000000000002E-7</v>
      </c>
      <c r="J76" s="1">
        <f t="shared" si="7"/>
        <v>7.4210000000000014E-8</v>
      </c>
      <c r="L76" s="1">
        <v>4.1159999999999999E-5</v>
      </c>
      <c r="M76" s="1">
        <f t="shared" si="8"/>
        <v>8.0433333333333314E-6</v>
      </c>
      <c r="O76" s="1">
        <v>1.3929999999999999E-3</v>
      </c>
      <c r="P76" s="1">
        <f t="shared" si="9"/>
        <v>2.1766666666666663E-4</v>
      </c>
    </row>
    <row r="77" spans="2:16">
      <c r="B77">
        <v>214.51</v>
      </c>
      <c r="C77" s="1">
        <v>3.564E-8</v>
      </c>
      <c r="D77" s="1">
        <f t="shared" si="5"/>
        <v>8.854333333333332E-9</v>
      </c>
      <c r="F77" s="1">
        <v>3.4550000000000002E-8</v>
      </c>
      <c r="G77" s="1">
        <f t="shared" si="6"/>
        <v>8.5833333333333341E-9</v>
      </c>
      <c r="I77" s="1">
        <v>9.4069999999999995E-8</v>
      </c>
      <c r="J77" s="1">
        <f t="shared" si="7"/>
        <v>2.2739999999999997E-8</v>
      </c>
      <c r="L77" s="1">
        <v>1.7030000000000001E-5</v>
      </c>
      <c r="M77" s="1">
        <f t="shared" si="8"/>
        <v>3.4570000000000001E-6</v>
      </c>
      <c r="O77" s="1">
        <v>7.3999999999999999E-4</v>
      </c>
      <c r="P77" s="1">
        <f t="shared" si="9"/>
        <v>1.2096666666666669E-4</v>
      </c>
    </row>
    <row r="78" spans="2:16">
      <c r="B78">
        <v>217.01</v>
      </c>
      <c r="C78" s="1">
        <v>9.0770000000000008E-9</v>
      </c>
      <c r="D78" s="1">
        <f t="shared" si="5"/>
        <v>2.3183333333333339E-9</v>
      </c>
      <c r="F78" s="1">
        <v>8.7999999999999994E-9</v>
      </c>
      <c r="G78" s="1">
        <f t="shared" si="6"/>
        <v>2.2479999999999997E-9</v>
      </c>
      <c r="I78" s="1">
        <v>2.585E-8</v>
      </c>
      <c r="J78" s="1">
        <f t="shared" si="7"/>
        <v>6.4353333333333328E-9</v>
      </c>
      <c r="L78" s="1">
        <v>6.6590000000000001E-6</v>
      </c>
      <c r="M78" s="1">
        <f t="shared" si="8"/>
        <v>1.4023333333333335E-6</v>
      </c>
      <c r="O78" s="1">
        <v>3.771E-4</v>
      </c>
      <c r="P78" s="1">
        <f t="shared" si="9"/>
        <v>6.4366666666666655E-5</v>
      </c>
    </row>
    <row r="79" spans="2:16">
      <c r="B79">
        <v>219.51</v>
      </c>
      <c r="C79" s="1">
        <v>2.1219999999999999E-9</v>
      </c>
      <c r="D79" s="1">
        <f t="shared" si="5"/>
        <v>5.561999999999999E-10</v>
      </c>
      <c r="F79" s="1">
        <v>2.0559999999999999E-9</v>
      </c>
      <c r="G79" s="1">
        <f t="shared" si="6"/>
        <v>5.3896666666666666E-10</v>
      </c>
      <c r="I79" s="1">
        <v>6.5439999999999997E-9</v>
      </c>
      <c r="J79" s="1">
        <f t="shared" si="7"/>
        <v>1.6746666666666667E-9</v>
      </c>
      <c r="L79" s="1">
        <v>2.452E-6</v>
      </c>
      <c r="M79" s="1">
        <f t="shared" si="8"/>
        <v>5.3473333333333334E-7</v>
      </c>
      <c r="O79" s="1">
        <v>1.84E-4</v>
      </c>
      <c r="P79" s="1">
        <f t="shared" si="9"/>
        <v>3.2753333333333337E-5</v>
      </c>
    </row>
    <row r="80" spans="2:16">
      <c r="B80">
        <v>222.01</v>
      </c>
      <c r="C80" s="1">
        <v>4.5340000000000001E-10</v>
      </c>
      <c r="D80" s="1">
        <f t="shared" si="5"/>
        <v>1.2174000000000001E-10</v>
      </c>
      <c r="F80" s="1">
        <v>4.3910000000000001E-10</v>
      </c>
      <c r="G80" s="1">
        <f t="shared" si="6"/>
        <v>1.1794333333333333E-10</v>
      </c>
      <c r="I80" s="1">
        <v>1.5199999999999999E-9</v>
      </c>
      <c r="J80" s="1">
        <f t="shared" si="7"/>
        <v>3.991E-10</v>
      </c>
      <c r="L80" s="1">
        <v>8.4779999999999996E-7</v>
      </c>
      <c r="M80" s="1">
        <f t="shared" si="8"/>
        <v>1.9116666666666666E-7</v>
      </c>
      <c r="O80" s="1">
        <v>8.5740000000000002E-5</v>
      </c>
      <c r="P80" s="1">
        <f t="shared" si="9"/>
        <v>1.5886666666666665E-5</v>
      </c>
    </row>
    <row r="81" spans="2:16">
      <c r="B81">
        <v>224.51</v>
      </c>
      <c r="C81" s="1">
        <v>8.8179999999999999E-11</v>
      </c>
      <c r="D81" s="1">
        <f t="shared" si="5"/>
        <v>2.4213333333333335E-11</v>
      </c>
      <c r="F81" s="1">
        <v>8.5270000000000006E-11</v>
      </c>
      <c r="G81" s="1">
        <f t="shared" si="6"/>
        <v>2.3423333333333337E-11</v>
      </c>
      <c r="I81" s="1">
        <v>3.2269999999999998E-10</v>
      </c>
      <c r="J81" s="1">
        <f t="shared" si="7"/>
        <v>8.6796666666666668E-11</v>
      </c>
      <c r="L81" s="1">
        <v>2.7430000000000001E-7</v>
      </c>
      <c r="M81" s="1">
        <f t="shared" si="8"/>
        <v>6.3826666666666677E-8</v>
      </c>
      <c r="O81" s="1">
        <v>3.8080000000000001E-5</v>
      </c>
      <c r="P81" s="1">
        <f t="shared" si="9"/>
        <v>7.3333333333333348E-6</v>
      </c>
    </row>
    <row r="82" spans="2:16">
      <c r="B82">
        <v>227.01</v>
      </c>
      <c r="C82" s="1">
        <v>1.5539999999999999E-11</v>
      </c>
      <c r="D82" s="1">
        <f t="shared" si="5"/>
        <v>4.3566666666666658E-12</v>
      </c>
      <c r="F82" s="1">
        <v>1.5E-11</v>
      </c>
      <c r="G82" s="1">
        <f t="shared" si="6"/>
        <v>4.2073333333333328E-12</v>
      </c>
      <c r="I82" s="1">
        <v>6.2310000000000002E-11</v>
      </c>
      <c r="J82" s="1">
        <f t="shared" si="7"/>
        <v>1.7136666666666667E-11</v>
      </c>
      <c r="L82" s="1">
        <v>8.2819999999999996E-8</v>
      </c>
      <c r="M82" s="1">
        <f t="shared" si="8"/>
        <v>1.9856666666666664E-8</v>
      </c>
      <c r="O82" s="1">
        <v>1.6079999999999999E-5</v>
      </c>
      <c r="P82" s="1">
        <f t="shared" si="9"/>
        <v>3.2133333333333328E-6</v>
      </c>
    </row>
    <row r="83" spans="2:16">
      <c r="B83">
        <v>229.51</v>
      </c>
      <c r="C83" s="1">
        <v>2.4700000000000002E-12</v>
      </c>
      <c r="D83" s="1">
        <f t="shared" si="5"/>
        <v>7.0530000000000013E-13</v>
      </c>
      <c r="F83" s="1">
        <v>2.3780000000000002E-12</v>
      </c>
      <c r="G83" s="1">
        <f t="shared" si="6"/>
        <v>6.7946666666666679E-13</v>
      </c>
      <c r="I83" s="1">
        <v>1.0899999999999999E-11</v>
      </c>
      <c r="J83" s="1">
        <f t="shared" si="7"/>
        <v>3.0599999999999999E-12</v>
      </c>
      <c r="L83" s="1">
        <v>2.325E-8</v>
      </c>
      <c r="M83" s="1">
        <f t="shared" si="8"/>
        <v>5.7346666666666671E-9</v>
      </c>
      <c r="O83" s="1">
        <v>6.4400000000000002E-6</v>
      </c>
      <c r="P83" s="1">
        <f t="shared" si="9"/>
        <v>1.3336666666666666E-6</v>
      </c>
    </row>
    <row r="84" spans="2:16">
      <c r="B84">
        <v>232.01</v>
      </c>
      <c r="C84" s="1">
        <v>3.5409999999999998E-13</v>
      </c>
      <c r="D84" s="1">
        <f t="shared" si="5"/>
        <v>1.0222666666666665E-13</v>
      </c>
      <c r="F84" s="1">
        <v>3.3959999999999999E-13</v>
      </c>
      <c r="G84" s="1">
        <f t="shared" si="6"/>
        <v>9.8209999999999992E-14</v>
      </c>
      <c r="I84" s="1">
        <v>1.7199999999999999E-12</v>
      </c>
      <c r="J84" s="1">
        <f t="shared" si="7"/>
        <v>4.9156666666666666E-13</v>
      </c>
      <c r="L84" s="1">
        <v>6.046E-9</v>
      </c>
      <c r="M84" s="1">
        <f t="shared" si="8"/>
        <v>1.5313333333333332E-9</v>
      </c>
      <c r="O84" s="1">
        <v>2.4389999999999999E-6</v>
      </c>
      <c r="P84" s="1">
        <f t="shared" si="9"/>
        <v>5.2246666666666667E-7</v>
      </c>
    </row>
    <row r="85" spans="2:16">
      <c r="B85">
        <v>234.51</v>
      </c>
      <c r="C85" s="1">
        <v>4.7420000000000001E-14</v>
      </c>
      <c r="D85" s="1">
        <f t="shared" si="5"/>
        <v>1.3024666666666668E-14</v>
      </c>
      <c r="F85" s="1">
        <v>4.4970000000000003E-14</v>
      </c>
      <c r="G85" s="1">
        <f t="shared" si="6"/>
        <v>1.2199333333333334E-14</v>
      </c>
      <c r="I85" s="1">
        <v>2.4530000000000003E-13</v>
      </c>
      <c r="J85" s="1">
        <f t="shared" si="7"/>
        <v>7.0630000000000011E-14</v>
      </c>
      <c r="L85" s="1">
        <v>1.4519999999999999E-9</v>
      </c>
      <c r="M85" s="1">
        <f t="shared" si="8"/>
        <v>3.7713333333333331E-10</v>
      </c>
      <c r="O85" s="1">
        <v>8.7160000000000005E-7</v>
      </c>
      <c r="P85" s="1">
        <f t="shared" si="9"/>
        <v>1.9290000000000004E-7</v>
      </c>
    </row>
    <row r="86" spans="2:16">
      <c r="B86">
        <v>237.01</v>
      </c>
      <c r="C86" s="1">
        <v>8.3459999999999995E-15</v>
      </c>
      <c r="D86" s="1">
        <f t="shared" si="5"/>
        <v>1.0963333333333331E-15</v>
      </c>
      <c r="F86" s="1">
        <v>8.3719999999999996E-15</v>
      </c>
      <c r="G86" s="1">
        <f t="shared" si="6"/>
        <v>3.220000000000001E-16</v>
      </c>
      <c r="I86" s="1">
        <v>3.341E-14</v>
      </c>
      <c r="J86" s="1">
        <f t="shared" si="7"/>
        <v>8.6563333333333335E-15</v>
      </c>
      <c r="L86" s="1">
        <v>3.2060000000000001E-10</v>
      </c>
      <c r="M86" s="1">
        <f t="shared" si="8"/>
        <v>8.5236666666666676E-11</v>
      </c>
      <c r="O86" s="1">
        <v>2.9289999999999998E-7</v>
      </c>
      <c r="P86" s="1">
        <f t="shared" si="9"/>
        <v>6.6856666666666659E-8</v>
      </c>
    </row>
    <row r="87" spans="2:16">
      <c r="B87">
        <v>239.51</v>
      </c>
      <c r="C87" s="1">
        <v>5.0569999999999999E-15</v>
      </c>
      <c r="D87" s="1">
        <f t="shared" si="5"/>
        <v>1.5599999999999997E-16</v>
      </c>
      <c r="F87" s="1">
        <v>7.4059999999999993E-15</v>
      </c>
      <c r="G87" s="1">
        <f t="shared" si="6"/>
        <v>2.4799999999999969E-16</v>
      </c>
      <c r="I87" s="1">
        <v>7.4409999999999992E-15</v>
      </c>
      <c r="J87" s="1">
        <f t="shared" si="7"/>
        <v>-9.2333333333333585E-17</v>
      </c>
      <c r="L87" s="1">
        <v>6.4889999999999995E-11</v>
      </c>
      <c r="M87" s="1">
        <f t="shared" si="8"/>
        <v>1.763333333333333E-11</v>
      </c>
      <c r="O87" s="1">
        <v>9.2329999999999994E-8</v>
      </c>
      <c r="P87" s="1">
        <f t="shared" si="9"/>
        <v>2.1703333333333328E-8</v>
      </c>
    </row>
    <row r="88" spans="2:16">
      <c r="B88">
        <v>242.01</v>
      </c>
      <c r="C88" s="1">
        <v>4.5890000000000002E-15</v>
      </c>
      <c r="D88" s="1">
        <f t="shared" si="5"/>
        <v>6.1333333333333278E-17</v>
      </c>
      <c r="F88" s="1">
        <v>6.6619999999999998E-15</v>
      </c>
      <c r="G88" s="1">
        <f t="shared" si="6"/>
        <v>2.6666666666666574E-17</v>
      </c>
      <c r="I88" s="1">
        <v>7.7179999999999996E-15</v>
      </c>
      <c r="J88" s="1">
        <f t="shared" si="7"/>
        <v>-1.1333333333333255E-17</v>
      </c>
      <c r="L88" s="1">
        <v>1.199E-11</v>
      </c>
      <c r="M88" s="1">
        <f t="shared" si="8"/>
        <v>3.3253333333333332E-12</v>
      </c>
      <c r="O88" s="1">
        <v>2.7220000000000002E-8</v>
      </c>
      <c r="P88" s="1">
        <f t="shared" si="9"/>
        <v>6.58E-9</v>
      </c>
    </row>
    <row r="89" spans="2:16">
      <c r="B89">
        <v>244.51</v>
      </c>
      <c r="C89" s="1">
        <v>4.4050000000000004E-15</v>
      </c>
      <c r="D89" s="1">
        <f t="shared" si="5"/>
        <v>0</v>
      </c>
      <c r="F89" s="1">
        <v>6.5820000000000001E-15</v>
      </c>
      <c r="G89" s="1">
        <f t="shared" si="6"/>
        <v>2.4800000000000009E-16</v>
      </c>
      <c r="I89" s="1">
        <v>7.7519999999999997E-15</v>
      </c>
      <c r="J89" s="1">
        <f t="shared" si="7"/>
        <v>4.7999999999999597E-17</v>
      </c>
      <c r="L89" s="1">
        <v>2.0140000000000001E-12</v>
      </c>
      <c r="M89" s="1">
        <f t="shared" si="8"/>
        <v>5.6860000000000002E-13</v>
      </c>
      <c r="O89" s="1">
        <v>7.4799999999999998E-9</v>
      </c>
      <c r="P89" s="1">
        <f t="shared" si="9"/>
        <v>1.8563333333333332E-9</v>
      </c>
    </row>
    <row r="90" spans="2:16">
      <c r="B90">
        <v>247.01</v>
      </c>
      <c r="C90" s="1">
        <v>4.4050000000000004E-15</v>
      </c>
      <c r="D90" s="1">
        <f t="shared" si="5"/>
        <v>0</v>
      </c>
      <c r="F90" s="1">
        <v>5.8379999999999998E-15</v>
      </c>
      <c r="G90" s="1">
        <f t="shared" si="6"/>
        <v>2.1933333333333348E-16</v>
      </c>
      <c r="I90" s="1">
        <v>7.6080000000000006E-15</v>
      </c>
      <c r="J90" s="1">
        <f t="shared" si="7"/>
        <v>1.4833333333333331E-16</v>
      </c>
      <c r="L90" s="1">
        <v>3.0819999999999999E-13</v>
      </c>
      <c r="M90" s="1">
        <f t="shared" si="8"/>
        <v>8.7706666666666673E-14</v>
      </c>
      <c r="O90" s="1">
        <v>1.9110000000000001E-9</v>
      </c>
      <c r="P90" s="1">
        <f t="shared" si="9"/>
        <v>4.8633333333333341E-10</v>
      </c>
    </row>
    <row r="91" spans="2:16">
      <c r="B91">
        <v>249.51</v>
      </c>
      <c r="C91" s="1">
        <v>4.4050000000000004E-15</v>
      </c>
      <c r="D91" s="1">
        <f t="shared" si="5"/>
        <v>0</v>
      </c>
      <c r="F91" s="1">
        <v>5.1799999999999998E-15</v>
      </c>
      <c r="G91" s="1">
        <f t="shared" si="6"/>
        <v>-3.0000000000000093E-17</v>
      </c>
      <c r="I91" s="1">
        <v>7.1630000000000006E-15</v>
      </c>
      <c r="J91" s="1">
        <f t="shared" si="7"/>
        <v>2.5000000000000012E-16</v>
      </c>
      <c r="L91" s="1">
        <v>4.5080000000000002E-14</v>
      </c>
      <c r="M91" s="1">
        <f t="shared" si="8"/>
        <v>1.2028333333333334E-14</v>
      </c>
      <c r="O91" s="1">
        <v>4.5199999999999999E-10</v>
      </c>
      <c r="P91" s="1">
        <f t="shared" si="9"/>
        <v>1.1775333333333333E-10</v>
      </c>
    </row>
    <row r="92" spans="2:16">
      <c r="B92">
        <v>252.01</v>
      </c>
      <c r="C92" s="1">
        <v>4.4050000000000004E-15</v>
      </c>
      <c r="D92" s="1">
        <f t="shared" si="5"/>
        <v>1.4683333333333335E-15</v>
      </c>
      <c r="F92" s="1">
        <v>5.27E-15</v>
      </c>
      <c r="G92" s="1">
        <f t="shared" si="6"/>
        <v>1.7566666666666667E-15</v>
      </c>
      <c r="I92" s="1">
        <v>6.4129999999999999E-15</v>
      </c>
      <c r="J92" s="1">
        <f t="shared" si="7"/>
        <v>2.1376666666666668E-15</v>
      </c>
      <c r="L92" s="1">
        <v>8.9950000000000004E-15</v>
      </c>
      <c r="M92" s="1">
        <f t="shared" si="8"/>
        <v>2.9983333333333335E-15</v>
      </c>
      <c r="O92" s="1">
        <v>9.874E-11</v>
      </c>
      <c r="P92" s="1">
        <f t="shared" si="9"/>
        <v>3.2913333333333331E-11</v>
      </c>
    </row>
    <row r="93" spans="2:16">
      <c r="C93" s="1"/>
      <c r="D93" s="3">
        <f>SUM(D2:D92)*3</f>
        <v>12.58</v>
      </c>
      <c r="E93" s="3"/>
      <c r="F93" s="3"/>
      <c r="G93" s="3">
        <f>SUM(G2:G92)*3</f>
        <v>10.990000000000006</v>
      </c>
      <c r="H93" s="3"/>
      <c r="I93" s="3"/>
      <c r="J93" s="3">
        <f>SUM(J2:J92)*3</f>
        <v>9.625</v>
      </c>
      <c r="K93" s="3"/>
      <c r="L93" s="1"/>
      <c r="M93" s="3">
        <f>SUM(M2:M92)*3</f>
        <v>16.249999999999989</v>
      </c>
      <c r="N93" s="3"/>
      <c r="O93" s="3"/>
      <c r="P93" s="3">
        <f>SUM(P2:P92)*3</f>
        <v>19.590000000000003</v>
      </c>
    </row>
    <row r="94" spans="2:16">
      <c r="C94" s="1"/>
      <c r="D94" s="3">
        <v>11.27</v>
      </c>
      <c r="E94" s="3"/>
      <c r="F94" s="3"/>
      <c r="G94" s="3">
        <f>D94/D93*G93</f>
        <v>9.8455723370429293</v>
      </c>
      <c r="H94" s="3"/>
      <c r="I94" s="3"/>
      <c r="J94" s="3">
        <f>D94/D93*J93</f>
        <v>8.6227146263910956</v>
      </c>
      <c r="K94" s="3"/>
      <c r="L94" s="1"/>
      <c r="M94" s="3">
        <f>D94/D93*M93</f>
        <v>14.557829888712231</v>
      </c>
      <c r="N94" s="3"/>
      <c r="O94" s="3"/>
      <c r="P94" s="3">
        <f>D94/D93*P93</f>
        <v>17.550023847376792</v>
      </c>
    </row>
    <row r="95" spans="2:16">
      <c r="C95" s="1"/>
      <c r="D95" s="1"/>
      <c r="F95" s="1"/>
      <c r="G95" s="1"/>
      <c r="I95" s="1"/>
      <c r="J95" s="1"/>
      <c r="L95" s="1"/>
    </row>
    <row r="96" spans="2:16">
      <c r="C96" s="1"/>
      <c r="D96" s="1"/>
      <c r="F96" s="1"/>
      <c r="G96" s="1"/>
      <c r="I96" s="1"/>
      <c r="J96" s="1"/>
      <c r="L96" s="1"/>
    </row>
    <row r="97" spans="3:12">
      <c r="C97" s="1"/>
      <c r="D97" s="1"/>
      <c r="F97" s="1"/>
      <c r="G97" s="1"/>
      <c r="I97" s="1"/>
      <c r="J97" s="1"/>
      <c r="L97" s="1"/>
    </row>
    <row r="98" spans="3:12">
      <c r="C98" s="1"/>
      <c r="D98" s="1"/>
      <c r="F98" s="1"/>
      <c r="G98" s="1"/>
      <c r="I98" s="1"/>
      <c r="J98" s="1"/>
      <c r="L98" s="1"/>
    </row>
    <row r="99" spans="3:12">
      <c r="C99" s="1"/>
      <c r="D99" s="1"/>
      <c r="F99" s="1"/>
      <c r="G99" s="1"/>
      <c r="I99" s="1"/>
      <c r="J99" s="1"/>
      <c r="L99" s="1"/>
    </row>
    <row r="100" spans="3:12">
      <c r="C100" s="1"/>
      <c r="D100" s="1"/>
      <c r="F100" s="1"/>
      <c r="G100" s="1"/>
      <c r="I100" s="1"/>
      <c r="J100" s="1"/>
      <c r="L100" s="1"/>
    </row>
    <row r="101" spans="3:12">
      <c r="C101" s="1"/>
      <c r="D101" s="1"/>
      <c r="F101" s="1"/>
      <c r="G101" s="1"/>
      <c r="I101" s="1"/>
      <c r="J101" s="1"/>
      <c r="L101" s="1"/>
    </row>
    <row r="102" spans="3:12">
      <c r="C102" s="1"/>
      <c r="D102" s="1"/>
      <c r="F102" s="1"/>
      <c r="G102" s="1"/>
      <c r="I102" s="1"/>
      <c r="J102" s="1"/>
      <c r="L102" s="1"/>
    </row>
    <row r="103" spans="3:12">
      <c r="C103" s="1"/>
      <c r="D103" s="1"/>
      <c r="F103" s="1"/>
      <c r="G103" s="1"/>
      <c r="I103" s="1"/>
      <c r="J103" s="1"/>
      <c r="L103" s="1"/>
    </row>
    <row r="104" spans="3:12">
      <c r="C104" s="1"/>
      <c r="D104" s="1"/>
      <c r="F104" s="1"/>
      <c r="G104" s="1"/>
      <c r="I104" s="1"/>
      <c r="J104" s="1"/>
      <c r="L104" s="1"/>
    </row>
    <row r="105" spans="3:12">
      <c r="C105" s="1"/>
      <c r="D105" s="1"/>
      <c r="F105" s="1"/>
      <c r="G105" s="1"/>
      <c r="I105" s="1"/>
      <c r="J105" s="1"/>
      <c r="L105" s="1"/>
    </row>
    <row r="106" spans="3:12">
      <c r="C106" s="1"/>
      <c r="D106" s="1"/>
      <c r="F106" s="1"/>
      <c r="G106" s="1"/>
      <c r="I106" s="1"/>
      <c r="J106" s="1"/>
      <c r="L106" s="1"/>
    </row>
    <row r="107" spans="3:12">
      <c r="C107" s="1"/>
      <c r="D107" s="1"/>
      <c r="F107" s="1"/>
      <c r="G107" s="1"/>
      <c r="I107" s="1"/>
      <c r="J107" s="1"/>
      <c r="L107" s="1"/>
    </row>
    <row r="108" spans="3:12">
      <c r="C108" s="1"/>
      <c r="D108" s="1"/>
      <c r="F108" s="1"/>
      <c r="G108" s="1"/>
      <c r="I108" s="1"/>
      <c r="J108" s="1"/>
      <c r="L108" s="1"/>
    </row>
    <row r="109" spans="3:12">
      <c r="C109" s="1"/>
      <c r="D109" s="1"/>
      <c r="F109" s="1"/>
      <c r="G109" s="1"/>
      <c r="I109" s="1"/>
      <c r="J109" s="1"/>
      <c r="L109" s="1"/>
    </row>
    <row r="110" spans="3:12">
      <c r="C110" s="1"/>
      <c r="D110" s="1"/>
      <c r="F110" s="1"/>
      <c r="G110" s="1"/>
      <c r="I110" s="1"/>
      <c r="J110" s="1"/>
      <c r="L110" s="1"/>
    </row>
    <row r="111" spans="3:12">
      <c r="C111" s="1"/>
      <c r="D111" s="1"/>
      <c r="F111" s="1"/>
      <c r="G111" s="1"/>
      <c r="I111" s="1"/>
      <c r="J111" s="1"/>
      <c r="L111" s="1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Modelling_Sv_Vg</vt:lpstr>
      <vt:lpstr>results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2016-08-04T08:57:32Z</dcterms:created>
  <dcterms:modified xsi:type="dcterms:W3CDTF">2017-03-14T00:33:16Z</dcterms:modified>
</cp:coreProperties>
</file>